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'Klasicni'!$A$1:$O$72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<sst xmlns="http://schemas.openxmlformats.org/spreadsheetml/2006/main" count="75" uniqueCount="71">
  <si>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Опис 
</t>
  </si>
  <si>
    <t>Репрезентација</t>
  </si>
  <si>
    <t>Трошкови платног промета</t>
  </si>
  <si>
    <t>УКУПНО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</si>
  <si>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</si>
  <si>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</si>
  <si>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Услуге за електричну енергију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</si>
  <si>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</si>
  <si>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</si>
  <si>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</si>
  <si>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</si>
  <si>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</si>
  <si>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</si>
  <si>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</si>
  <si>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4.1.2.1.</t>
  </si>
  <si>
    <t>Трошкови осталог режијског материјала</t>
  </si>
  <si>
    <t>Трошкови претплате на часописе и стручне публикације</t>
  </si>
  <si>
    <t>Трошкови горива за возила</t>
  </si>
  <si>
    <t>Трошкови материјала за одржавање хигијене</t>
  </si>
  <si>
    <t>Трошкови осталих услуга</t>
  </si>
  <si>
    <t>Трошкови накнада директору, односно члановима органа управљања и надзора</t>
  </si>
  <si>
    <t>Накнаде трошкова  превоза на радно место и са радног места</t>
  </si>
  <si>
    <t>Трошкови ПТТ услуга у земљи</t>
  </si>
  <si>
    <t>Трошкови накнада по уговору о ППП</t>
  </si>
  <si>
    <t>Трошкови  зарада и накнада зарада (бруто)</t>
  </si>
  <si>
    <t>Допринос за ПИО на терет послодавца</t>
  </si>
  <si>
    <t>Допринос за ЗО на терет послодавца</t>
  </si>
  <si>
    <t>Допринос за незапосленост на терет послодавца</t>
  </si>
  <si>
    <t>Накнада трошкова превоза на службеном  путу</t>
  </si>
  <si>
    <t>Накнада трошкова смештаја и исхране на службеном  путу</t>
  </si>
  <si>
    <t>Трошкови саветовања и других интелектуалних услуга правних лица</t>
  </si>
  <si>
    <t>Трошкови рекламе и пропаганде у земљи</t>
  </si>
  <si>
    <t>Трошкови пореза и доприноса на зараде и накнаде зарада на терет послодавца</t>
  </si>
  <si>
    <t>Остале накнаде трошкова запосленима,послодавцима и другим физичким лицима-Поклони за децу запослених</t>
  </si>
  <si>
    <t>Трошкови осталог материјала</t>
  </si>
  <si>
    <t>Трошкови горива и енергије</t>
  </si>
  <si>
    <t>Остали лични расходи и накнаде</t>
  </si>
  <si>
    <t>Трошкови транпортих услуга</t>
  </si>
  <si>
    <t>Трошкови услуга одржавања</t>
  </si>
  <si>
    <t>Трошкови рекламе и пропаганде</t>
  </si>
  <si>
    <t>Трошкови непроизводних услуга</t>
  </si>
  <si>
    <t xml:space="preserve">Трошкови репрезентације </t>
  </si>
  <si>
    <t>Трошкови премије осигурања</t>
  </si>
  <si>
    <t>Остали нематеријални трошкови</t>
  </si>
  <si>
    <t xml:space="preserve">Укупни расходи   за период од 01.12.до 31.12.2016.године </t>
  </si>
  <si>
    <t>Стручно образовање запослених</t>
  </si>
  <si>
    <t>Централно грејање</t>
  </si>
  <si>
    <t>Трошкови комуналних услуга</t>
  </si>
  <si>
    <t>Водовод и канализација</t>
  </si>
  <si>
    <t>Услуге мобилног телефона</t>
  </si>
  <si>
    <t>Услуге телефона,телекса и телефакса</t>
  </si>
  <si>
    <t>Трошкови услуга одржавања постројења и опреме у земљи</t>
  </si>
  <si>
    <t>Одржавање  опреме за саобраћај</t>
  </si>
  <si>
    <t xml:space="preserve">Одржавање административне опреме </t>
  </si>
  <si>
    <t>Одржавање опреме за јавну безбедност</t>
  </si>
  <si>
    <t>Одржавање  моторне и немоторне опреме</t>
  </si>
  <si>
    <t>Трошкови других непроизводних услуга</t>
  </si>
  <si>
    <t>Трошкови услуга чишћења</t>
  </si>
  <si>
    <t>Услуге чишћења</t>
  </si>
  <si>
    <t>Услуге одвоза отпада</t>
  </si>
  <si>
    <t>Трошкови премије осигурања основних средстава</t>
  </si>
  <si>
    <t>Остали нематеријани трошкови</t>
  </si>
  <si>
    <t>Трошкови по решењу судова</t>
  </si>
  <si>
    <t>Остали трошкови</t>
  </si>
  <si>
    <t>Услуге интернета и слично</t>
  </si>
  <si>
    <t>Услуга заштите имовине</t>
  </si>
  <si>
    <t>Трошкови компјутерских услуга</t>
  </si>
  <si>
    <t>Трошкови за  услуге јп и других установа  (услови, сагласности...)</t>
  </si>
  <si>
    <t>Таксе (републичке, градске, општинске и др.)</t>
  </si>
  <si>
    <t>Трошкови у складу са  Законом о привременом уређивању основица за обрачун и исплату плата, односно зарада  и других сталних примања код корисника јавних средстава</t>
  </si>
  <si>
    <t>ПЛАН РАСХОДА  ЗА ПЕРИОД ОД 01.12. ДО 31.12.2016.ГОДИНЕ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</si>
</sst>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4" fontId="8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32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view="pageBreakPreview" zoomScale="75" zoomScaleSheetLayoutView="75" zoomScalePageLayoutView="0" workbookViewId="0" topLeftCell="A46">
      <selection activeCell="M49" sqref="M49"/>
    </sheetView>
  </sheetViews>
  <sheetFormatPr defaultColWidth="9.140625" defaultRowHeight="12.75"/>
  <cols>
    <col min="1" max="1" width="13.00390625" style="14" customWidth="1"/>
    <col min="2" max="2" width="47.140625" style="7" customWidth="1"/>
    <col min="3" max="3" width="20.8515625" style="8" hidden="1" customWidth="1"/>
    <col min="4" max="4" width="19.57421875" style="8" hidden="1" customWidth="1"/>
    <col min="5" max="9" width="20.00390625" style="8" hidden="1" customWidth="1"/>
    <col min="10" max="10" width="24.140625" style="8" hidden="1" customWidth="1"/>
    <col min="11" max="11" width="33.421875" style="43" customWidth="1"/>
    <col min="12" max="12" width="21.28125" style="4" customWidth="1"/>
    <col min="13" max="13" width="18.8515625" style="4" customWidth="1"/>
  </cols>
  <sheetData>
    <row r="1" ht="20.25" customHeight="1"/>
    <row r="2" ht="20.25" customHeight="1">
      <c r="A2" s="15"/>
    </row>
    <row r="3" spans="1:13" s="5" customFormat="1" ht="36.75" customHeight="1">
      <c r="A3" s="14" t="s">
        <v>14</v>
      </c>
      <c r="B3" s="32" t="s">
        <v>70</v>
      </c>
      <c r="C3" s="8"/>
      <c r="D3" s="8"/>
      <c r="E3" s="8"/>
      <c r="F3" s="8"/>
      <c r="G3" s="8"/>
      <c r="H3" s="8"/>
      <c r="I3" s="8"/>
      <c r="J3" s="8"/>
      <c r="K3" s="43"/>
      <c r="L3" s="37"/>
      <c r="M3" s="37"/>
    </row>
    <row r="4" ht="21.75" customHeight="1"/>
    <row r="5" spans="1:13" s="2" customFormat="1" ht="99" customHeight="1">
      <c r="A5" s="21" t="s">
        <v>11</v>
      </c>
      <c r="B5" s="22" t="s">
        <v>0</v>
      </c>
      <c r="C5" s="23" t="s">
        <v>4</v>
      </c>
      <c r="D5" s="23" t="s">
        <v>5</v>
      </c>
      <c r="E5" s="23" t="s">
        <v>12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13</v>
      </c>
      <c r="K5" s="45" t="s">
        <v>44</v>
      </c>
      <c r="L5" s="4"/>
      <c r="M5" s="4"/>
    </row>
    <row r="6" spans="1:13" s="2" customFormat="1" ht="48.75" customHeight="1">
      <c r="A6" s="28">
        <v>512</v>
      </c>
      <c r="B6" s="56" t="s">
        <v>34</v>
      </c>
      <c r="C6" s="55"/>
      <c r="D6" s="55"/>
      <c r="E6" s="55"/>
      <c r="F6" s="55"/>
      <c r="G6" s="55"/>
      <c r="H6" s="55"/>
      <c r="I6" s="55"/>
      <c r="J6" s="55"/>
      <c r="K6" s="46">
        <f>SUM(K7:K8)</f>
        <v>45000</v>
      </c>
      <c r="L6" s="4"/>
      <c r="M6" s="4"/>
    </row>
    <row r="7" spans="1:11" ht="22.5" customHeight="1">
      <c r="A7" s="18">
        <v>5125</v>
      </c>
      <c r="B7" s="19" t="s">
        <v>15</v>
      </c>
      <c r="C7" s="20">
        <v>10000</v>
      </c>
      <c r="D7" s="20">
        <v>0</v>
      </c>
      <c r="E7" s="20">
        <v>15000</v>
      </c>
      <c r="F7" s="20">
        <v>0</v>
      </c>
      <c r="G7" s="20">
        <v>5000</v>
      </c>
      <c r="H7" s="20">
        <v>5000</v>
      </c>
      <c r="I7" s="20">
        <v>0</v>
      </c>
      <c r="J7" s="20">
        <v>0</v>
      </c>
      <c r="K7" s="49">
        <v>25000</v>
      </c>
    </row>
    <row r="8" spans="1:11" ht="22.5" customHeight="1">
      <c r="A8" s="18">
        <v>5120</v>
      </c>
      <c r="B8" s="19" t="s">
        <v>18</v>
      </c>
      <c r="C8" s="20">
        <v>5000</v>
      </c>
      <c r="D8" s="20">
        <v>0</v>
      </c>
      <c r="E8" s="20">
        <v>10000</v>
      </c>
      <c r="F8" s="20">
        <v>0</v>
      </c>
      <c r="G8" s="20">
        <v>5000</v>
      </c>
      <c r="H8" s="20">
        <v>5000</v>
      </c>
      <c r="I8" s="20">
        <v>0</v>
      </c>
      <c r="J8" s="20">
        <v>0</v>
      </c>
      <c r="K8" s="49">
        <v>20000</v>
      </c>
    </row>
    <row r="9" spans="1:11" ht="22.5" customHeight="1">
      <c r="A9" s="28">
        <v>513</v>
      </c>
      <c r="B9" s="29" t="s">
        <v>35</v>
      </c>
      <c r="C9" s="34"/>
      <c r="D9" s="34"/>
      <c r="E9" s="34"/>
      <c r="F9" s="34"/>
      <c r="G9" s="34"/>
      <c r="H9" s="34"/>
      <c r="I9" s="34"/>
      <c r="J9" s="34"/>
      <c r="K9" s="48">
        <f>SUM(K10:K11)</f>
        <v>119000</v>
      </c>
    </row>
    <row r="10" spans="1:11" ht="22.5" customHeight="1">
      <c r="A10" s="18">
        <v>5130</v>
      </c>
      <c r="B10" s="19" t="s">
        <v>6</v>
      </c>
      <c r="C10" s="20">
        <v>142000</v>
      </c>
      <c r="D10" s="20">
        <v>0</v>
      </c>
      <c r="E10" s="20">
        <v>200000</v>
      </c>
      <c r="F10" s="20">
        <v>31500</v>
      </c>
      <c r="G10" s="20">
        <v>34500</v>
      </c>
      <c r="H10" s="20">
        <v>34500</v>
      </c>
      <c r="I10" s="20">
        <v>41500</v>
      </c>
      <c r="J10" s="20">
        <v>0</v>
      </c>
      <c r="K10" s="49">
        <v>89000</v>
      </c>
    </row>
    <row r="11" spans="1:11" ht="22.5" customHeight="1">
      <c r="A11" s="18">
        <v>5133</v>
      </c>
      <c r="B11" s="19" t="s">
        <v>17</v>
      </c>
      <c r="C11" s="20">
        <v>210000</v>
      </c>
      <c r="D11" s="20">
        <v>0</v>
      </c>
      <c r="E11" s="20">
        <v>500000</v>
      </c>
      <c r="F11" s="20">
        <v>53000</v>
      </c>
      <c r="G11" s="20">
        <v>80000</v>
      </c>
      <c r="H11" s="20">
        <v>80000</v>
      </c>
      <c r="I11" s="20">
        <v>70000</v>
      </c>
      <c r="J11" s="20">
        <v>0</v>
      </c>
      <c r="K11" s="49">
        <v>30000</v>
      </c>
    </row>
    <row r="12" spans="1:13" s="3" customFormat="1" ht="36" customHeight="1">
      <c r="A12" s="28">
        <v>520</v>
      </c>
      <c r="B12" s="29" t="s">
        <v>24</v>
      </c>
      <c r="C12" s="53">
        <v>11650000</v>
      </c>
      <c r="D12" s="53">
        <v>0</v>
      </c>
      <c r="E12" s="53">
        <v>14000000</v>
      </c>
      <c r="F12" s="53">
        <v>2546000</v>
      </c>
      <c r="G12" s="53">
        <v>2755000</v>
      </c>
      <c r="H12" s="53">
        <v>2824000</v>
      </c>
      <c r="I12" s="53">
        <v>2745000</v>
      </c>
      <c r="J12" s="53">
        <v>0</v>
      </c>
      <c r="K12" s="54">
        <v>1459000</v>
      </c>
      <c r="L12" s="4"/>
      <c r="M12" s="4"/>
    </row>
    <row r="13" spans="1:13" s="3" customFormat="1" ht="36" customHeight="1">
      <c r="A13" s="28">
        <v>521</v>
      </c>
      <c r="B13" s="29" t="s">
        <v>32</v>
      </c>
      <c r="C13" s="53"/>
      <c r="D13" s="53"/>
      <c r="E13" s="53"/>
      <c r="F13" s="53"/>
      <c r="G13" s="53"/>
      <c r="H13" s="53"/>
      <c r="I13" s="53"/>
      <c r="J13" s="53"/>
      <c r="K13" s="54">
        <f>SUM(K14:K16)</f>
        <v>322000</v>
      </c>
      <c r="L13" s="4"/>
      <c r="M13" s="4"/>
    </row>
    <row r="14" spans="1:13" s="3" customFormat="1" ht="30" customHeight="1">
      <c r="A14" s="24">
        <v>5210</v>
      </c>
      <c r="B14" s="25" t="s">
        <v>25</v>
      </c>
      <c r="C14" s="26">
        <v>1400000</v>
      </c>
      <c r="D14" s="26">
        <v>0</v>
      </c>
      <c r="E14" s="26">
        <v>1800000</v>
      </c>
      <c r="F14" s="26">
        <v>306000</v>
      </c>
      <c r="G14" s="26">
        <v>360000</v>
      </c>
      <c r="H14" s="26">
        <v>370000</v>
      </c>
      <c r="I14" s="26">
        <v>360000</v>
      </c>
      <c r="J14" s="26">
        <v>0</v>
      </c>
      <c r="K14" s="49">
        <v>215000</v>
      </c>
      <c r="L14" s="4"/>
      <c r="M14" s="4"/>
    </row>
    <row r="15" spans="1:13" s="3" customFormat="1" ht="30" customHeight="1">
      <c r="A15" s="24">
        <v>5211</v>
      </c>
      <c r="B15" s="25" t="s">
        <v>26</v>
      </c>
      <c r="C15" s="26">
        <v>601000</v>
      </c>
      <c r="D15" s="26">
        <v>0</v>
      </c>
      <c r="E15" s="26">
        <v>800000</v>
      </c>
      <c r="F15" s="26">
        <v>132000</v>
      </c>
      <c r="G15" s="26">
        <v>160000</v>
      </c>
      <c r="H15" s="26">
        <v>170000</v>
      </c>
      <c r="I15" s="26">
        <v>160000</v>
      </c>
      <c r="J15" s="26">
        <v>0</v>
      </c>
      <c r="K15" s="49">
        <v>95000</v>
      </c>
      <c r="L15" s="4"/>
      <c r="M15" s="4"/>
    </row>
    <row r="16" spans="1:13" s="3" customFormat="1" ht="30" customHeight="1">
      <c r="A16" s="24">
        <v>5212</v>
      </c>
      <c r="B16" s="25" t="s">
        <v>27</v>
      </c>
      <c r="C16" s="26">
        <v>89000</v>
      </c>
      <c r="D16" s="26">
        <v>0</v>
      </c>
      <c r="E16" s="26">
        <v>120000</v>
      </c>
      <c r="F16" s="26">
        <v>20000</v>
      </c>
      <c r="G16" s="26">
        <v>23000</v>
      </c>
      <c r="H16" s="26">
        <v>24000</v>
      </c>
      <c r="I16" s="26">
        <v>23000</v>
      </c>
      <c r="J16" s="26">
        <v>0</v>
      </c>
      <c r="K16" s="49">
        <v>12000</v>
      </c>
      <c r="L16" s="4"/>
      <c r="M16" s="4"/>
    </row>
    <row r="17" spans="1:13" s="3" customFormat="1" ht="30" customHeight="1">
      <c r="A17" s="28">
        <v>524</v>
      </c>
      <c r="B17" s="29" t="s">
        <v>23</v>
      </c>
      <c r="C17" s="30"/>
      <c r="D17" s="30"/>
      <c r="E17" s="30"/>
      <c r="F17" s="30"/>
      <c r="G17" s="30"/>
      <c r="H17" s="30"/>
      <c r="I17" s="30"/>
      <c r="J17" s="30"/>
      <c r="K17" s="48">
        <f>SUM(K18)</f>
        <v>25000</v>
      </c>
      <c r="L17" s="4"/>
      <c r="M17" s="4"/>
    </row>
    <row r="18" spans="1:11" ht="33" customHeight="1">
      <c r="A18" s="18">
        <v>5240</v>
      </c>
      <c r="B18" s="19" t="s">
        <v>23</v>
      </c>
      <c r="C18" s="20"/>
      <c r="D18" s="20"/>
      <c r="E18" s="20"/>
      <c r="F18" s="20"/>
      <c r="G18" s="20"/>
      <c r="H18" s="20"/>
      <c r="I18" s="20"/>
      <c r="J18" s="20"/>
      <c r="K18" s="49">
        <v>25000</v>
      </c>
    </row>
    <row r="19" spans="1:11" ht="33" customHeight="1">
      <c r="A19" s="28">
        <v>529</v>
      </c>
      <c r="B19" s="29" t="s">
        <v>36</v>
      </c>
      <c r="C19" s="30"/>
      <c r="D19" s="30"/>
      <c r="E19" s="30"/>
      <c r="F19" s="30"/>
      <c r="G19" s="30"/>
      <c r="H19" s="30"/>
      <c r="I19" s="30"/>
      <c r="J19" s="30"/>
      <c r="K19" s="48">
        <f>SUM(K20:K23)</f>
        <v>255000</v>
      </c>
    </row>
    <row r="20" spans="1:13" s="3" customFormat="1" ht="56.25" customHeight="1">
      <c r="A20" s="24">
        <v>5298</v>
      </c>
      <c r="B20" s="25" t="s">
        <v>33</v>
      </c>
      <c r="C20" s="26"/>
      <c r="D20" s="26"/>
      <c r="E20" s="26"/>
      <c r="F20" s="26"/>
      <c r="G20" s="26"/>
      <c r="H20" s="26"/>
      <c r="I20" s="26"/>
      <c r="J20" s="26"/>
      <c r="K20" s="49">
        <v>40000</v>
      </c>
      <c r="L20" s="4"/>
      <c r="M20" s="4"/>
    </row>
    <row r="21" spans="1:13" s="6" customFormat="1" ht="39.75" customHeight="1">
      <c r="A21" s="24">
        <v>5294</v>
      </c>
      <c r="B21" s="25" t="s">
        <v>29</v>
      </c>
      <c r="C21" s="26"/>
      <c r="D21" s="26"/>
      <c r="E21" s="26">
        <v>150000</v>
      </c>
      <c r="F21" s="26"/>
      <c r="G21" s="26"/>
      <c r="H21" s="26"/>
      <c r="I21" s="26"/>
      <c r="J21" s="26">
        <v>0</v>
      </c>
      <c r="K21" s="49">
        <v>95000</v>
      </c>
      <c r="L21" s="38"/>
      <c r="M21" s="4"/>
    </row>
    <row r="22" spans="1:13" s="6" customFormat="1" ht="39.75" customHeight="1">
      <c r="A22" s="24">
        <v>5295</v>
      </c>
      <c r="B22" s="25" t="s">
        <v>28</v>
      </c>
      <c r="C22" s="26"/>
      <c r="D22" s="26"/>
      <c r="E22" s="26">
        <v>40000</v>
      </c>
      <c r="F22" s="26"/>
      <c r="G22" s="26"/>
      <c r="H22" s="26"/>
      <c r="I22" s="26"/>
      <c r="J22" s="26">
        <v>0</v>
      </c>
      <c r="K22" s="49">
        <v>13000</v>
      </c>
      <c r="L22" s="38"/>
      <c r="M22" s="4"/>
    </row>
    <row r="23" spans="1:13" s="6" customFormat="1" ht="39.75" customHeight="1">
      <c r="A23" s="18">
        <v>5296</v>
      </c>
      <c r="B23" s="19" t="s">
        <v>21</v>
      </c>
      <c r="C23" s="20">
        <v>320000</v>
      </c>
      <c r="D23" s="20">
        <v>0</v>
      </c>
      <c r="E23" s="20">
        <v>610000</v>
      </c>
      <c r="F23" s="20">
        <v>94000</v>
      </c>
      <c r="G23" s="20">
        <v>100000</v>
      </c>
      <c r="H23" s="20">
        <v>100000</v>
      </c>
      <c r="I23" s="20">
        <v>100000</v>
      </c>
      <c r="J23" s="20">
        <v>0</v>
      </c>
      <c r="K23" s="47">
        <v>107000</v>
      </c>
      <c r="L23" s="38"/>
      <c r="M23" s="4"/>
    </row>
    <row r="24" spans="1:13" s="6" customFormat="1" ht="39.75" customHeight="1">
      <c r="A24" s="28">
        <v>526</v>
      </c>
      <c r="B24" s="29" t="s">
        <v>20</v>
      </c>
      <c r="C24" s="30"/>
      <c r="D24" s="30"/>
      <c r="E24" s="30"/>
      <c r="F24" s="30"/>
      <c r="G24" s="30"/>
      <c r="H24" s="30"/>
      <c r="I24" s="30"/>
      <c r="J24" s="30"/>
      <c r="K24" s="48">
        <f>SUM(K25)</f>
        <v>160000</v>
      </c>
      <c r="L24" s="38"/>
      <c r="M24" s="4"/>
    </row>
    <row r="25" spans="1:13" s="6" customFormat="1" ht="39.75" customHeight="1">
      <c r="A25" s="18">
        <v>5260</v>
      </c>
      <c r="B25" s="19" t="s">
        <v>20</v>
      </c>
      <c r="C25" s="20">
        <v>390000</v>
      </c>
      <c r="D25" s="20">
        <v>0</v>
      </c>
      <c r="E25" s="20">
        <v>420000</v>
      </c>
      <c r="F25" s="20">
        <v>95000</v>
      </c>
      <c r="G25" s="20">
        <v>97000</v>
      </c>
      <c r="H25" s="20">
        <v>99000</v>
      </c>
      <c r="I25" s="20">
        <v>99000</v>
      </c>
      <c r="J25" s="20">
        <v>0</v>
      </c>
      <c r="K25" s="47">
        <v>160000</v>
      </c>
      <c r="L25" s="38"/>
      <c r="M25" s="4"/>
    </row>
    <row r="26" spans="1:13" s="6" customFormat="1" ht="39.75" customHeight="1">
      <c r="A26" s="28">
        <v>531</v>
      </c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48">
        <f>SUM(K27)</f>
        <v>10000</v>
      </c>
      <c r="L26" s="38"/>
      <c r="M26" s="4"/>
    </row>
    <row r="27" spans="1:13" s="6" customFormat="1" ht="39.75" customHeight="1">
      <c r="A27" s="18">
        <v>5312</v>
      </c>
      <c r="B27" s="19" t="s">
        <v>22</v>
      </c>
      <c r="C27" s="20">
        <v>20000</v>
      </c>
      <c r="D27" s="20">
        <v>0</v>
      </c>
      <c r="E27" s="20">
        <v>20000</v>
      </c>
      <c r="F27" s="20">
        <v>0</v>
      </c>
      <c r="G27" s="20">
        <v>0</v>
      </c>
      <c r="H27" s="20">
        <v>20000</v>
      </c>
      <c r="I27" s="20">
        <v>0</v>
      </c>
      <c r="J27" s="20">
        <v>0</v>
      </c>
      <c r="K27" s="49">
        <v>10000</v>
      </c>
      <c r="L27" s="38"/>
      <c r="M27" s="4"/>
    </row>
    <row r="28" spans="1:11" ht="30.75" customHeight="1">
      <c r="A28" s="28">
        <v>532</v>
      </c>
      <c r="B28" s="29" t="s">
        <v>38</v>
      </c>
      <c r="C28" s="30"/>
      <c r="D28" s="30"/>
      <c r="E28" s="30"/>
      <c r="F28" s="30"/>
      <c r="G28" s="30"/>
      <c r="H28" s="30"/>
      <c r="I28" s="30"/>
      <c r="J28" s="30"/>
      <c r="K28" s="48">
        <f>SUM(K29)</f>
        <v>36952</v>
      </c>
    </row>
    <row r="29" spans="1:11" ht="30.75" customHeight="1">
      <c r="A29" s="28">
        <v>5322</v>
      </c>
      <c r="B29" s="29" t="s">
        <v>51</v>
      </c>
      <c r="C29" s="30"/>
      <c r="D29" s="30"/>
      <c r="E29" s="30"/>
      <c r="F29" s="30"/>
      <c r="G29" s="30"/>
      <c r="H29" s="30"/>
      <c r="I29" s="30"/>
      <c r="J29" s="30"/>
      <c r="K29" s="48">
        <f>SUM(K30:K33)</f>
        <v>36952</v>
      </c>
    </row>
    <row r="30" spans="1:11" ht="37.5" customHeight="1">
      <c r="A30" s="18">
        <v>5322</v>
      </c>
      <c r="B30" s="19" t="s">
        <v>52</v>
      </c>
      <c r="C30" s="20">
        <v>100500</v>
      </c>
      <c r="D30" s="20">
        <v>0</v>
      </c>
      <c r="E30" s="20">
        <v>150000</v>
      </c>
      <c r="F30" s="20">
        <v>0</v>
      </c>
      <c r="G30" s="20">
        <v>25000</v>
      </c>
      <c r="H30" s="20">
        <v>30000</v>
      </c>
      <c r="I30" s="20">
        <v>30000</v>
      </c>
      <c r="J30" s="20">
        <v>0</v>
      </c>
      <c r="K30" s="49">
        <v>16000</v>
      </c>
    </row>
    <row r="31" spans="1:11" ht="45" customHeight="1">
      <c r="A31" s="18">
        <v>5322</v>
      </c>
      <c r="B31" s="19" t="s">
        <v>53</v>
      </c>
      <c r="C31" s="20">
        <v>10000</v>
      </c>
      <c r="D31" s="20">
        <v>0</v>
      </c>
      <c r="E31" s="20">
        <v>20000</v>
      </c>
      <c r="F31" s="20">
        <v>0</v>
      </c>
      <c r="G31" s="20">
        <v>10000</v>
      </c>
      <c r="H31" s="20">
        <v>0</v>
      </c>
      <c r="I31" s="20">
        <v>0</v>
      </c>
      <c r="J31" s="20">
        <v>0</v>
      </c>
      <c r="K31" s="49">
        <v>11400</v>
      </c>
    </row>
    <row r="32" spans="1:11" ht="30.75" customHeight="1">
      <c r="A32" s="18">
        <v>5322</v>
      </c>
      <c r="B32" s="19" t="s">
        <v>54</v>
      </c>
      <c r="C32" s="20">
        <v>2500</v>
      </c>
      <c r="D32" s="20">
        <v>0</v>
      </c>
      <c r="E32" s="20">
        <v>3000</v>
      </c>
      <c r="F32" s="20">
        <v>528</v>
      </c>
      <c r="G32" s="20">
        <v>0</v>
      </c>
      <c r="H32" s="20">
        <v>2500</v>
      </c>
      <c r="I32" s="20">
        <v>0</v>
      </c>
      <c r="J32" s="20">
        <v>0</v>
      </c>
      <c r="K32" s="49">
        <v>1852</v>
      </c>
    </row>
    <row r="33" spans="1:11" ht="30.75" customHeight="1">
      <c r="A33" s="18">
        <v>5322</v>
      </c>
      <c r="B33" s="19" t="s">
        <v>55</v>
      </c>
      <c r="C33" s="20">
        <v>30000</v>
      </c>
      <c r="D33" s="20">
        <v>0</v>
      </c>
      <c r="E33" s="20">
        <f>SUM(F33:I33)</f>
        <v>30000</v>
      </c>
      <c r="F33" s="20">
        <v>0</v>
      </c>
      <c r="G33" s="20">
        <v>10000</v>
      </c>
      <c r="H33" s="20">
        <v>20000</v>
      </c>
      <c r="I33" s="20">
        <v>0</v>
      </c>
      <c r="J33" s="20">
        <v>0</v>
      </c>
      <c r="K33" s="49">
        <v>7700</v>
      </c>
    </row>
    <row r="34" spans="1:11" ht="30.75" customHeight="1">
      <c r="A34" s="28">
        <v>535</v>
      </c>
      <c r="B34" s="29" t="s">
        <v>39</v>
      </c>
      <c r="C34" s="30"/>
      <c r="D34" s="30"/>
      <c r="E34" s="30"/>
      <c r="F34" s="30"/>
      <c r="G34" s="30"/>
      <c r="H34" s="30"/>
      <c r="I34" s="30"/>
      <c r="J34" s="30"/>
      <c r="K34" s="48">
        <f>SUM(K35:K35)</f>
        <v>104800</v>
      </c>
    </row>
    <row r="35" spans="1:11" ht="22.5" customHeight="1">
      <c r="A35" s="18">
        <v>5350</v>
      </c>
      <c r="B35" s="19" t="s">
        <v>31</v>
      </c>
      <c r="C35" s="20">
        <v>184800</v>
      </c>
      <c r="D35" s="20">
        <v>0</v>
      </c>
      <c r="E35" s="20">
        <v>240000</v>
      </c>
      <c r="F35" s="26">
        <v>18000</v>
      </c>
      <c r="G35" s="20">
        <v>54000</v>
      </c>
      <c r="H35" s="20">
        <v>54000</v>
      </c>
      <c r="I35" s="20">
        <v>54000</v>
      </c>
      <c r="J35" s="20">
        <v>0</v>
      </c>
      <c r="K35" s="49">
        <v>104800</v>
      </c>
    </row>
    <row r="36" spans="1:13" s="6" customFormat="1" ht="39.75" customHeight="1">
      <c r="A36" s="28">
        <v>539</v>
      </c>
      <c r="B36" s="29" t="s">
        <v>19</v>
      </c>
      <c r="C36" s="30"/>
      <c r="D36" s="30"/>
      <c r="E36" s="30"/>
      <c r="F36" s="30"/>
      <c r="G36" s="30"/>
      <c r="H36" s="30"/>
      <c r="I36" s="30"/>
      <c r="J36" s="30"/>
      <c r="K36" s="48">
        <f>SUM(K37+K40)</f>
        <v>277646</v>
      </c>
      <c r="L36" s="38"/>
      <c r="M36" s="4"/>
    </row>
    <row r="37" spans="1:13" s="6" customFormat="1" ht="39.75" customHeight="1">
      <c r="A37" s="28">
        <v>5392</v>
      </c>
      <c r="B37" s="29" t="s">
        <v>47</v>
      </c>
      <c r="C37" s="30"/>
      <c r="D37" s="30"/>
      <c r="E37" s="30"/>
      <c r="F37" s="30"/>
      <c r="G37" s="30"/>
      <c r="H37" s="30"/>
      <c r="I37" s="30"/>
      <c r="J37" s="30"/>
      <c r="K37" s="48">
        <f>SUM(K38:K39)</f>
        <v>53700</v>
      </c>
      <c r="L37" s="38"/>
      <c r="M37" s="4"/>
    </row>
    <row r="38" spans="1:11" ht="36.75" customHeight="1">
      <c r="A38" s="18">
        <v>5392</v>
      </c>
      <c r="B38" s="19" t="s">
        <v>46</v>
      </c>
      <c r="C38" s="20">
        <v>43000</v>
      </c>
      <c r="D38" s="20">
        <v>0</v>
      </c>
      <c r="E38" s="20">
        <v>50000</v>
      </c>
      <c r="F38" s="20">
        <v>10500</v>
      </c>
      <c r="G38" s="20">
        <v>10500</v>
      </c>
      <c r="H38" s="20">
        <v>10500</v>
      </c>
      <c r="I38" s="20">
        <v>11500</v>
      </c>
      <c r="J38" s="20">
        <v>0</v>
      </c>
      <c r="K38" s="49">
        <v>42400</v>
      </c>
    </row>
    <row r="39" spans="1:11" ht="33.75" customHeight="1">
      <c r="A39" s="18">
        <v>5392</v>
      </c>
      <c r="B39" s="19" t="s">
        <v>48</v>
      </c>
      <c r="C39" s="20">
        <v>41000</v>
      </c>
      <c r="D39" s="20">
        <v>0</v>
      </c>
      <c r="E39" s="20">
        <v>38000</v>
      </c>
      <c r="F39" s="20">
        <v>8000</v>
      </c>
      <c r="G39" s="20">
        <v>9500</v>
      </c>
      <c r="H39" s="20">
        <v>9500</v>
      </c>
      <c r="I39" s="20">
        <v>9500</v>
      </c>
      <c r="J39" s="20">
        <v>0</v>
      </c>
      <c r="K39" s="49">
        <v>11300</v>
      </c>
    </row>
    <row r="40" spans="1:11" ht="33.75" customHeight="1">
      <c r="A40" s="28">
        <v>5393</v>
      </c>
      <c r="B40" s="29" t="s">
        <v>19</v>
      </c>
      <c r="C40" s="30"/>
      <c r="D40" s="30"/>
      <c r="E40" s="30"/>
      <c r="F40" s="30"/>
      <c r="G40" s="30"/>
      <c r="H40" s="30"/>
      <c r="I40" s="30"/>
      <c r="J40" s="30"/>
      <c r="K40" s="48">
        <f>SUM(K41:K44)</f>
        <v>223946</v>
      </c>
    </row>
    <row r="41" spans="1:11" ht="36.75" customHeight="1">
      <c r="A41" s="18">
        <v>5393</v>
      </c>
      <c r="B41" s="19" t="s">
        <v>65</v>
      </c>
      <c r="C41" s="20">
        <v>52000</v>
      </c>
      <c r="D41" s="20">
        <v>0</v>
      </c>
      <c r="E41" s="20">
        <v>56000</v>
      </c>
      <c r="F41" s="20">
        <v>12000</v>
      </c>
      <c r="G41" s="20">
        <v>12000</v>
      </c>
      <c r="H41" s="20">
        <v>12000</v>
      </c>
      <c r="I41" s="20">
        <v>12000</v>
      </c>
      <c r="J41" s="20">
        <v>0</v>
      </c>
      <c r="K41" s="49">
        <v>12000</v>
      </c>
    </row>
    <row r="42" spans="1:11" ht="31.5" customHeight="1">
      <c r="A42" s="18">
        <v>5393</v>
      </c>
      <c r="B42" s="19" t="s">
        <v>50</v>
      </c>
      <c r="C42" s="20">
        <v>178000</v>
      </c>
      <c r="D42" s="20">
        <v>0</v>
      </c>
      <c r="E42" s="20">
        <v>120000</v>
      </c>
      <c r="F42" s="20">
        <v>25000</v>
      </c>
      <c r="G42" s="20">
        <v>40000</v>
      </c>
      <c r="H42" s="20">
        <v>45000</v>
      </c>
      <c r="I42" s="20">
        <v>45000</v>
      </c>
      <c r="J42" s="20">
        <v>0</v>
      </c>
      <c r="K42" s="49">
        <v>38050</v>
      </c>
    </row>
    <row r="43" spans="1:11" ht="30.75" customHeight="1">
      <c r="A43" s="18">
        <v>5393</v>
      </c>
      <c r="B43" s="19" t="s">
        <v>64</v>
      </c>
      <c r="C43" s="20">
        <v>212000</v>
      </c>
      <c r="D43" s="20">
        <v>0</v>
      </c>
      <c r="E43" s="20">
        <v>312000</v>
      </c>
      <c r="F43" s="20">
        <v>59200</v>
      </c>
      <c r="G43" s="20">
        <v>48600</v>
      </c>
      <c r="H43" s="20">
        <v>48600</v>
      </c>
      <c r="I43" s="20">
        <v>64800</v>
      </c>
      <c r="J43" s="20">
        <v>0</v>
      </c>
      <c r="K43" s="49">
        <v>80896</v>
      </c>
    </row>
    <row r="44" spans="1:11" ht="30.75" customHeight="1">
      <c r="A44" s="18">
        <v>5393</v>
      </c>
      <c r="B44" s="19" t="s">
        <v>49</v>
      </c>
      <c r="C44" s="20">
        <v>280000</v>
      </c>
      <c r="D44" s="20">
        <v>0</v>
      </c>
      <c r="E44" s="20">
        <v>270000</v>
      </c>
      <c r="F44" s="20">
        <v>35000</v>
      </c>
      <c r="G44" s="20">
        <v>60000</v>
      </c>
      <c r="H44" s="20">
        <v>80000</v>
      </c>
      <c r="I44" s="20">
        <v>80000</v>
      </c>
      <c r="J44" s="20">
        <v>0</v>
      </c>
      <c r="K44" s="49">
        <v>93000</v>
      </c>
    </row>
    <row r="45" spans="1:11" ht="22.5" customHeight="1">
      <c r="A45" s="28">
        <v>550</v>
      </c>
      <c r="B45" s="29" t="s">
        <v>40</v>
      </c>
      <c r="C45" s="35"/>
      <c r="D45" s="35"/>
      <c r="E45" s="35"/>
      <c r="F45" s="35"/>
      <c r="G45" s="35"/>
      <c r="H45" s="35"/>
      <c r="I45" s="35"/>
      <c r="J45" s="35"/>
      <c r="K45" s="48">
        <f>SUM(K46+K51)</f>
        <v>473635</v>
      </c>
    </row>
    <row r="46" spans="1:11" ht="22.5" customHeight="1">
      <c r="A46" s="28">
        <v>5502</v>
      </c>
      <c r="B46" s="29" t="s">
        <v>57</v>
      </c>
      <c r="C46" s="35"/>
      <c r="D46" s="35"/>
      <c r="E46" s="35"/>
      <c r="F46" s="35"/>
      <c r="G46" s="35"/>
      <c r="H46" s="35"/>
      <c r="I46" s="35"/>
      <c r="J46" s="35"/>
      <c r="K46" s="48">
        <f>SUM(K47:K50)</f>
        <v>106846</v>
      </c>
    </row>
    <row r="47" spans="1:11" ht="21.75" customHeight="1">
      <c r="A47" s="18">
        <v>5502</v>
      </c>
      <c r="B47" s="19" t="s">
        <v>59</v>
      </c>
      <c r="C47" s="20">
        <v>14000</v>
      </c>
      <c r="D47" s="20">
        <v>0</v>
      </c>
      <c r="E47" s="20">
        <v>12000</v>
      </c>
      <c r="F47" s="20">
        <v>2500</v>
      </c>
      <c r="G47" s="20">
        <v>2500</v>
      </c>
      <c r="H47" s="20">
        <v>3500</v>
      </c>
      <c r="I47" s="20">
        <v>3500</v>
      </c>
      <c r="J47" s="20">
        <v>0</v>
      </c>
      <c r="K47" s="49">
        <v>7050</v>
      </c>
    </row>
    <row r="48" spans="1:11" ht="22.5" customHeight="1">
      <c r="A48" s="18">
        <v>5502</v>
      </c>
      <c r="B48" s="19" t="s">
        <v>58</v>
      </c>
      <c r="C48" s="20">
        <v>303000</v>
      </c>
      <c r="D48" s="20">
        <v>0</v>
      </c>
      <c r="E48" s="20">
        <v>495000</v>
      </c>
      <c r="F48" s="20">
        <v>58000</v>
      </c>
      <c r="G48" s="20">
        <v>120000</v>
      </c>
      <c r="H48" s="20">
        <v>110000</v>
      </c>
      <c r="I48" s="20">
        <v>110000</v>
      </c>
      <c r="J48" s="20">
        <v>0</v>
      </c>
      <c r="K48" s="49">
        <v>57000</v>
      </c>
    </row>
    <row r="49" spans="1:12" ht="30.75" customHeight="1">
      <c r="A49" s="18">
        <v>5504</v>
      </c>
      <c r="B49" s="19" t="s">
        <v>45</v>
      </c>
      <c r="C49" s="20">
        <v>30000</v>
      </c>
      <c r="D49" s="20">
        <v>0</v>
      </c>
      <c r="E49" s="20">
        <v>100000</v>
      </c>
      <c r="F49" s="20">
        <v>0</v>
      </c>
      <c r="G49" s="20">
        <v>0</v>
      </c>
      <c r="H49" s="20">
        <v>30000</v>
      </c>
      <c r="I49" s="20">
        <v>0</v>
      </c>
      <c r="J49" s="20">
        <v>0</v>
      </c>
      <c r="K49" s="49">
        <v>26400</v>
      </c>
      <c r="L49" s="4">
        <v>18720</v>
      </c>
    </row>
    <row r="50" spans="1:11" ht="30.75" customHeight="1">
      <c r="A50" s="18">
        <v>5505</v>
      </c>
      <c r="B50" s="19" t="s">
        <v>30</v>
      </c>
      <c r="C50" s="20"/>
      <c r="D50" s="20"/>
      <c r="E50" s="20">
        <v>100000</v>
      </c>
      <c r="F50" s="20"/>
      <c r="G50" s="20"/>
      <c r="H50" s="20"/>
      <c r="I50" s="20"/>
      <c r="J50" s="20">
        <v>0</v>
      </c>
      <c r="K50" s="49">
        <v>16396</v>
      </c>
    </row>
    <row r="51" spans="1:11" ht="30.75" customHeight="1">
      <c r="A51" s="28">
        <v>5507</v>
      </c>
      <c r="B51" s="29" t="s">
        <v>56</v>
      </c>
      <c r="C51" s="30"/>
      <c r="D51" s="30"/>
      <c r="E51" s="30"/>
      <c r="F51" s="30"/>
      <c r="G51" s="30"/>
      <c r="H51" s="30"/>
      <c r="I51" s="30"/>
      <c r="J51" s="30"/>
      <c r="K51" s="48">
        <f>SUM(K52:K55)</f>
        <v>366789</v>
      </c>
    </row>
    <row r="52" spans="1:11" ht="38.25" customHeight="1">
      <c r="A52" s="18">
        <v>5507</v>
      </c>
      <c r="B52" s="19" t="s">
        <v>66</v>
      </c>
      <c r="C52" s="20">
        <v>440000</v>
      </c>
      <c r="D52" s="20">
        <v>0</v>
      </c>
      <c r="E52" s="20">
        <v>515000</v>
      </c>
      <c r="F52" s="20">
        <v>54400</v>
      </c>
      <c r="G52" s="20">
        <v>89400</v>
      </c>
      <c r="H52" s="20">
        <v>139000</v>
      </c>
      <c r="I52" s="20">
        <v>117000</v>
      </c>
      <c r="J52" s="20">
        <v>0</v>
      </c>
      <c r="K52" s="49">
        <v>116000</v>
      </c>
    </row>
    <row r="53" spans="1:11" ht="39.75" customHeight="1">
      <c r="A53" s="18">
        <v>5507</v>
      </c>
      <c r="B53" s="19" t="s">
        <v>19</v>
      </c>
      <c r="C53" s="20">
        <v>30000</v>
      </c>
      <c r="D53" s="20">
        <v>0</v>
      </c>
      <c r="E53" s="20">
        <v>112000</v>
      </c>
      <c r="F53" s="20">
        <v>0</v>
      </c>
      <c r="G53" s="20">
        <v>25200</v>
      </c>
      <c r="H53" s="20">
        <v>35000</v>
      </c>
      <c r="I53" s="20">
        <v>0</v>
      </c>
      <c r="J53" s="20">
        <v>0</v>
      </c>
      <c r="K53" s="49">
        <v>153000</v>
      </c>
    </row>
    <row r="54" spans="1:13" s="2" customFormat="1" ht="35.25" customHeight="1">
      <c r="A54" s="18">
        <v>5507</v>
      </c>
      <c r="B54" s="19" t="s">
        <v>67</v>
      </c>
      <c r="C54" s="20">
        <v>20000</v>
      </c>
      <c r="D54" s="20">
        <v>0</v>
      </c>
      <c r="E54" s="20">
        <v>150000</v>
      </c>
      <c r="F54" s="20">
        <v>5000</v>
      </c>
      <c r="G54" s="20">
        <v>10000</v>
      </c>
      <c r="H54" s="20">
        <v>20000</v>
      </c>
      <c r="I54" s="20">
        <v>0</v>
      </c>
      <c r="J54" s="20">
        <v>0</v>
      </c>
      <c r="K54" s="47">
        <v>12789</v>
      </c>
      <c r="L54" s="4"/>
      <c r="M54" s="4"/>
    </row>
    <row r="55" spans="1:13" s="2" customFormat="1" ht="35.25" customHeight="1">
      <c r="A55" s="18">
        <v>5530</v>
      </c>
      <c r="B55" s="19" t="s">
        <v>2</v>
      </c>
      <c r="C55" s="20"/>
      <c r="D55" s="20"/>
      <c r="E55" s="20"/>
      <c r="F55" s="20"/>
      <c r="G55" s="20"/>
      <c r="H55" s="20"/>
      <c r="I55" s="20"/>
      <c r="J55" s="20"/>
      <c r="K55" s="47">
        <v>85000</v>
      </c>
      <c r="L55" s="4"/>
      <c r="M55" s="4"/>
    </row>
    <row r="56" spans="1:13" s="2" customFormat="1" ht="35.25" customHeight="1">
      <c r="A56" s="28">
        <v>551</v>
      </c>
      <c r="B56" s="29" t="s">
        <v>41</v>
      </c>
      <c r="C56" s="30"/>
      <c r="D56" s="30"/>
      <c r="E56" s="30"/>
      <c r="F56" s="30"/>
      <c r="G56" s="30"/>
      <c r="H56" s="30"/>
      <c r="I56" s="30"/>
      <c r="J56" s="30"/>
      <c r="K56" s="48">
        <f>SUM(K57)</f>
        <v>44000</v>
      </c>
      <c r="L56" s="4"/>
      <c r="M56" s="4"/>
    </row>
    <row r="57" spans="1:11" ht="22.5" customHeight="1">
      <c r="A57" s="18">
        <v>5510</v>
      </c>
      <c r="B57" s="19" t="s">
        <v>1</v>
      </c>
      <c r="C57" s="20">
        <v>25000</v>
      </c>
      <c r="D57" s="20">
        <v>0</v>
      </c>
      <c r="E57" s="20">
        <v>45000</v>
      </c>
      <c r="F57" s="20">
        <v>8000</v>
      </c>
      <c r="G57" s="20">
        <v>8000</v>
      </c>
      <c r="H57" s="20">
        <v>20000</v>
      </c>
      <c r="I57" s="20">
        <v>30000</v>
      </c>
      <c r="J57" s="20">
        <v>0</v>
      </c>
      <c r="K57" s="49">
        <v>44000</v>
      </c>
    </row>
    <row r="58" spans="1:11" ht="22.5" customHeight="1">
      <c r="A58" s="28">
        <v>552</v>
      </c>
      <c r="B58" s="29" t="s">
        <v>42</v>
      </c>
      <c r="C58" s="30"/>
      <c r="D58" s="30"/>
      <c r="E58" s="30"/>
      <c r="F58" s="30"/>
      <c r="G58" s="30"/>
      <c r="H58" s="30"/>
      <c r="I58" s="30"/>
      <c r="J58" s="30"/>
      <c r="K58" s="48">
        <f>SUM(K59:K59)</f>
        <v>73554</v>
      </c>
    </row>
    <row r="59" spans="1:11" ht="40.5" customHeight="1">
      <c r="A59" s="18">
        <v>5520</v>
      </c>
      <c r="B59" s="19" t="s">
        <v>60</v>
      </c>
      <c r="C59" s="33"/>
      <c r="D59" s="33"/>
      <c r="E59" s="20">
        <v>70000</v>
      </c>
      <c r="F59" s="20">
        <v>0</v>
      </c>
      <c r="G59" s="20">
        <v>0</v>
      </c>
      <c r="H59" s="20">
        <v>25000</v>
      </c>
      <c r="I59" s="20">
        <v>65000</v>
      </c>
      <c r="J59" s="20">
        <v>0</v>
      </c>
      <c r="K59" s="49">
        <v>73554</v>
      </c>
    </row>
    <row r="60" spans="1:11" ht="35.25" customHeight="1">
      <c r="A60" s="28">
        <v>559</v>
      </c>
      <c r="B60" s="29" t="s">
        <v>43</v>
      </c>
      <c r="C60" s="30"/>
      <c r="D60" s="30"/>
      <c r="E60" s="30"/>
      <c r="F60" s="30"/>
      <c r="G60" s="30"/>
      <c r="H60" s="30"/>
      <c r="I60" s="30"/>
      <c r="J60" s="30"/>
      <c r="K60" s="48">
        <f>SUM(K62+K61)</f>
        <v>7345500</v>
      </c>
    </row>
    <row r="61" spans="1:14" ht="32.25" customHeight="1">
      <c r="A61" s="18">
        <v>5592</v>
      </c>
      <c r="B61" s="19" t="s">
        <v>16</v>
      </c>
      <c r="C61" s="20">
        <v>80000</v>
      </c>
      <c r="D61" s="20">
        <v>0</v>
      </c>
      <c r="E61" s="20">
        <v>250000</v>
      </c>
      <c r="F61" s="20">
        <v>41800</v>
      </c>
      <c r="G61" s="20">
        <v>5000</v>
      </c>
      <c r="H61" s="20">
        <v>30000</v>
      </c>
      <c r="I61" s="20">
        <v>0</v>
      </c>
      <c r="J61" s="20">
        <v>0</v>
      </c>
      <c r="K61" s="49">
        <v>70000</v>
      </c>
      <c r="L61" s="4">
        <v>53000</v>
      </c>
      <c r="M61" s="4">
        <f>SUM(K61-L61)</f>
        <v>17000</v>
      </c>
      <c r="N61">
        <v>16224</v>
      </c>
    </row>
    <row r="62" spans="1:11" ht="32.25" customHeight="1">
      <c r="A62" s="28">
        <v>5593</v>
      </c>
      <c r="B62" s="29" t="s">
        <v>61</v>
      </c>
      <c r="C62" s="30"/>
      <c r="D62" s="30"/>
      <c r="E62" s="30"/>
      <c r="F62" s="30"/>
      <c r="G62" s="30"/>
      <c r="H62" s="30"/>
      <c r="I62" s="30"/>
      <c r="J62" s="30"/>
      <c r="K62" s="48">
        <f>SUM(K63:K66)</f>
        <v>7275500</v>
      </c>
    </row>
    <row r="63" spans="1:11" ht="81" customHeight="1">
      <c r="A63" s="24">
        <v>5593</v>
      </c>
      <c r="B63" s="7" t="s">
        <v>69</v>
      </c>
      <c r="C63" s="26">
        <v>1000000</v>
      </c>
      <c r="D63" s="26">
        <v>0</v>
      </c>
      <c r="E63" s="26">
        <v>1700000</v>
      </c>
      <c r="F63" s="26">
        <v>283452</v>
      </c>
      <c r="G63" s="26">
        <v>300000</v>
      </c>
      <c r="H63" s="26">
        <v>300000</v>
      </c>
      <c r="I63" s="26">
        <v>300000</v>
      </c>
      <c r="J63" s="26">
        <v>0</v>
      </c>
      <c r="K63" s="49">
        <v>206000</v>
      </c>
    </row>
    <row r="64" spans="1:11" ht="38.25" customHeight="1">
      <c r="A64" s="18">
        <v>5593</v>
      </c>
      <c r="B64" s="19" t="s">
        <v>68</v>
      </c>
      <c r="C64" s="20">
        <v>29000</v>
      </c>
      <c r="D64" s="20">
        <v>0</v>
      </c>
      <c r="E64" s="20">
        <v>300000</v>
      </c>
      <c r="F64" s="20">
        <v>3500</v>
      </c>
      <c r="G64" s="20">
        <v>6000</v>
      </c>
      <c r="H64" s="20">
        <v>9000</v>
      </c>
      <c r="I64" s="20">
        <v>9000</v>
      </c>
      <c r="J64" s="20">
        <v>0</v>
      </c>
      <c r="K64" s="49">
        <v>19000</v>
      </c>
    </row>
    <row r="65" spans="1:11" ht="37.5" customHeight="1">
      <c r="A65" s="18">
        <v>5593</v>
      </c>
      <c r="B65" s="19" t="s">
        <v>62</v>
      </c>
      <c r="C65" s="20"/>
      <c r="D65" s="20"/>
      <c r="E65" s="20"/>
      <c r="F65" s="20"/>
      <c r="G65" s="20"/>
      <c r="H65" s="20"/>
      <c r="I65" s="20"/>
      <c r="J65" s="20"/>
      <c r="K65" s="49">
        <v>7000000</v>
      </c>
    </row>
    <row r="66" spans="1:11" ht="35.25" customHeight="1">
      <c r="A66" s="18">
        <v>5593</v>
      </c>
      <c r="B66" s="19" t="s">
        <v>63</v>
      </c>
      <c r="C66" s="20">
        <v>5000</v>
      </c>
      <c r="D66" s="20">
        <v>0</v>
      </c>
      <c r="E66" s="26">
        <v>200000</v>
      </c>
      <c r="F66" s="20">
        <v>0</v>
      </c>
      <c r="G66" s="20">
        <v>5000</v>
      </c>
      <c r="H66" s="20">
        <v>5000</v>
      </c>
      <c r="I66" s="20">
        <v>0</v>
      </c>
      <c r="J66" s="20">
        <v>0</v>
      </c>
      <c r="K66" s="49">
        <v>50500</v>
      </c>
    </row>
    <row r="67" spans="1:11" ht="24.75" customHeight="1">
      <c r="A67" s="18"/>
      <c r="B67" s="31" t="s">
        <v>3</v>
      </c>
      <c r="C67" s="27" t="e">
        <f>SUM(C12+#REF!+#REF!+#REF!+#REF!+#REF!+#REF!+#REF!+#REF!+#REF!+#REF!+#REF!+#REF!+#REF!)</f>
        <v>#REF!</v>
      </c>
      <c r="D67" s="27" t="e">
        <f>SUM(D12+#REF!+#REF!+#REF!+#REF!+#REF!+#REF!+#REF!+#REF!+#REF!+#REF!+#REF!+#REF!+#REF!)</f>
        <v>#REF!</v>
      </c>
      <c r="E67" s="27" t="e">
        <f>SUM(E12+#REF!+#REF!+#REF!+#REF!+#REF!+#REF!+#REF!+#REF!+#REF!+#REF!+#REF!+#REF!+#REF!+#REF!)</f>
        <v>#REF!</v>
      </c>
      <c r="F67" s="27" t="e">
        <f>SUM(F12+#REF!+#REF!+#REF!+#REF!+#REF!+#REF!+#REF!+#REF!+#REF!+#REF!+#REF!+#REF!+#REF!+#REF!)</f>
        <v>#REF!</v>
      </c>
      <c r="G67" s="27" t="e">
        <f>SUM(G12+#REF!+#REF!+#REF!+#REF!+#REF!+#REF!+#REF!+#REF!+#REF!+#REF!+#REF!+#REF!+#REF!+#REF!)</f>
        <v>#REF!</v>
      </c>
      <c r="H67" s="27" t="e">
        <f>SUM(H12+#REF!+#REF!+#REF!+#REF!+#REF!+#REF!+#REF!+#REF!+#REF!+#REF!+#REF!+#REF!+#REF!+#REF!)</f>
        <v>#REF!</v>
      </c>
      <c r="I67" s="27" t="e">
        <f>SUM(I12+#REF!+#REF!+#REF!+#REF!+#REF!+#REF!+#REF!+#REF!+#REF!+#REF!+#REF!+#REF!+#REF!+#REF!)</f>
        <v>#REF!</v>
      </c>
      <c r="J67" s="27" t="e">
        <f>SUM(J12+#REF!+#REF!+#REF!+#REF!+#REF!+#REF!+#REF!+#REF!+#REF!+#REF!+#REF!+#REF!+#REF!+#REF!)</f>
        <v>#REF!</v>
      </c>
      <c r="K67" s="50">
        <f>SUM(K6+K9+K12+K13+K17+K19+K24+K26+K28+K34+K36+K45+K56+K58+K60)</f>
        <v>10751087</v>
      </c>
    </row>
    <row r="68" spans="1:11" ht="24.75" customHeight="1">
      <c r="A68" s="17"/>
      <c r="B68" s="9"/>
      <c r="C68" s="10"/>
      <c r="D68" s="10"/>
      <c r="E68" s="10"/>
      <c r="F68" s="10"/>
      <c r="G68" s="10"/>
      <c r="H68" s="10"/>
      <c r="I68" s="10"/>
      <c r="J68" s="10"/>
      <c r="K68" s="51"/>
    </row>
    <row r="69" spans="1:11" ht="24.75" customHeight="1">
      <c r="A69" s="17"/>
      <c r="B69" s="40"/>
      <c r="C69" s="10"/>
      <c r="D69" s="10"/>
      <c r="E69" s="36"/>
      <c r="F69" s="10"/>
      <c r="G69" s="10"/>
      <c r="H69" s="10"/>
      <c r="I69" s="10"/>
      <c r="J69" s="10"/>
      <c r="K69" s="51"/>
    </row>
    <row r="70" spans="1:11" ht="36" customHeight="1">
      <c r="A70" s="17"/>
      <c r="B70" s="57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24.75" customHeight="1">
      <c r="A71" s="17"/>
      <c r="B71" s="41"/>
      <c r="C71" s="10"/>
      <c r="D71" s="10"/>
      <c r="E71" s="36"/>
      <c r="F71" s="10"/>
      <c r="G71" s="10"/>
      <c r="H71" s="10"/>
      <c r="I71" s="10"/>
      <c r="J71" s="10"/>
      <c r="K71" s="51"/>
    </row>
    <row r="72" spans="1:13" s="1" customFormat="1" ht="24.75" customHeight="1">
      <c r="A72" s="17"/>
      <c r="B72" s="11"/>
      <c r="C72" s="12"/>
      <c r="D72" s="12"/>
      <c r="E72" s="36"/>
      <c r="F72" s="12"/>
      <c r="G72" s="12"/>
      <c r="H72" s="12"/>
      <c r="I72" s="12"/>
      <c r="J72" s="12"/>
      <c r="K72" s="52"/>
      <c r="L72" s="39"/>
      <c r="M72" s="39"/>
    </row>
    <row r="73" spans="1:13" s="1" customFormat="1" ht="24.75" customHeight="1">
      <c r="A73" s="17"/>
      <c r="B73" s="11"/>
      <c r="C73" s="12"/>
      <c r="D73" s="12"/>
      <c r="E73" s="36"/>
      <c r="F73" s="12"/>
      <c r="G73" s="12"/>
      <c r="H73" s="12"/>
      <c r="I73" s="12"/>
      <c r="J73" s="12"/>
      <c r="K73" s="52"/>
      <c r="L73" s="39"/>
      <c r="M73" s="39"/>
    </row>
    <row r="74" spans="1:13" s="1" customFormat="1" ht="24.75" customHeight="1">
      <c r="A74" s="17"/>
      <c r="B74" s="11"/>
      <c r="C74" s="12"/>
      <c r="D74" s="12"/>
      <c r="E74" s="12"/>
      <c r="F74" s="12"/>
      <c r="G74" s="12"/>
      <c r="H74" s="12"/>
      <c r="I74" s="12"/>
      <c r="J74" s="12"/>
      <c r="K74" s="52"/>
      <c r="L74" s="39"/>
      <c r="M74" s="39"/>
    </row>
    <row r="75" spans="1:11" ht="24.75" customHeight="1">
      <c r="A75" s="17"/>
      <c r="B75" s="11"/>
      <c r="C75" s="12"/>
      <c r="D75" s="12"/>
      <c r="E75" s="12"/>
      <c r="F75" s="12"/>
      <c r="G75" s="12"/>
      <c r="H75" s="12"/>
      <c r="I75" s="12"/>
      <c r="J75" s="12"/>
      <c r="K75" s="52"/>
    </row>
    <row r="76" spans="1:13" s="1" customFormat="1" ht="24.75" customHeight="1">
      <c r="A76" s="17"/>
      <c r="B76" s="11"/>
      <c r="C76" s="12"/>
      <c r="D76" s="12"/>
      <c r="E76" s="12"/>
      <c r="F76" s="12"/>
      <c r="G76" s="12"/>
      <c r="H76" s="12"/>
      <c r="I76" s="12"/>
      <c r="J76" s="12"/>
      <c r="K76" s="52"/>
      <c r="L76" s="39"/>
      <c r="M76" s="39"/>
    </row>
    <row r="77" spans="1:13" s="1" customFormat="1" ht="24.75" customHeight="1">
      <c r="A77" s="17"/>
      <c r="B77" s="11"/>
      <c r="C77" s="12"/>
      <c r="D77" s="12"/>
      <c r="E77" s="12"/>
      <c r="F77" s="12"/>
      <c r="G77" s="12"/>
      <c r="H77" s="12"/>
      <c r="I77" s="12"/>
      <c r="J77" s="12"/>
      <c r="K77" s="52"/>
      <c r="L77" s="39"/>
      <c r="M77" s="39"/>
    </row>
    <row r="78" spans="1:13" s="1" customFormat="1" ht="24.75" customHeight="1">
      <c r="A78" s="17"/>
      <c r="B78" s="11"/>
      <c r="C78" s="12"/>
      <c r="D78" s="12"/>
      <c r="E78" s="12"/>
      <c r="F78" s="12"/>
      <c r="G78" s="12"/>
      <c r="H78" s="12"/>
      <c r="I78" s="12"/>
      <c r="J78" s="12"/>
      <c r="K78" s="52"/>
      <c r="L78" s="39"/>
      <c r="M78" s="39"/>
    </row>
    <row r="79" spans="1:13" s="1" customFormat="1" ht="24.75" customHeight="1">
      <c r="A79" s="17"/>
      <c r="B79" s="11"/>
      <c r="C79" s="12"/>
      <c r="D79" s="12"/>
      <c r="E79" s="12"/>
      <c r="F79" s="12"/>
      <c r="G79" s="12"/>
      <c r="H79" s="12"/>
      <c r="I79" s="12"/>
      <c r="J79" s="12"/>
      <c r="K79" s="52"/>
      <c r="L79" s="39"/>
      <c r="M79" s="39"/>
    </row>
    <row r="80" spans="1:13" s="1" customFormat="1" ht="24.75" customHeight="1">
      <c r="A80" s="17"/>
      <c r="B80" s="11"/>
      <c r="C80" s="12"/>
      <c r="D80" s="12"/>
      <c r="E80" s="12"/>
      <c r="F80" s="12"/>
      <c r="G80" s="12"/>
      <c r="H80" s="12"/>
      <c r="I80" s="12"/>
      <c r="J80" s="12"/>
      <c r="K80" s="52"/>
      <c r="L80" s="39"/>
      <c r="M80" s="39"/>
    </row>
    <row r="81" spans="1:13" s="1" customFormat="1" ht="24.75" customHeight="1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51"/>
      <c r="L81" s="39"/>
      <c r="M81" s="39"/>
    </row>
    <row r="82" spans="1:13" s="1" customFormat="1" ht="24.75" customHeight="1">
      <c r="A82" s="17"/>
      <c r="B82" s="11"/>
      <c r="C82" s="12"/>
      <c r="D82" s="12"/>
      <c r="E82" s="12"/>
      <c r="F82" s="12"/>
      <c r="G82" s="12"/>
      <c r="H82" s="12"/>
      <c r="I82" s="12"/>
      <c r="J82" s="12"/>
      <c r="K82" s="52"/>
      <c r="L82" s="39"/>
      <c r="M82" s="39"/>
    </row>
    <row r="83" spans="1:13" s="1" customFormat="1" ht="24.75" customHeight="1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51"/>
      <c r="L83" s="39"/>
      <c r="M83" s="39"/>
    </row>
    <row r="84" spans="1:13" s="1" customFormat="1" ht="24.75" customHeight="1">
      <c r="A84" s="17"/>
      <c r="B84" s="11"/>
      <c r="C84" s="12"/>
      <c r="D84" s="12"/>
      <c r="E84" s="12"/>
      <c r="F84" s="12"/>
      <c r="G84" s="12"/>
      <c r="H84" s="12"/>
      <c r="I84" s="12"/>
      <c r="J84" s="12"/>
      <c r="K84" s="52"/>
      <c r="L84" s="39"/>
      <c r="M84" s="39"/>
    </row>
    <row r="85" spans="1:13" s="1" customFormat="1" ht="24.75" customHeight="1">
      <c r="A85" s="17"/>
      <c r="B85" s="11"/>
      <c r="C85" s="12"/>
      <c r="D85" s="12"/>
      <c r="E85" s="12"/>
      <c r="F85" s="12"/>
      <c r="G85" s="12"/>
      <c r="H85" s="12"/>
      <c r="I85" s="12"/>
      <c r="J85" s="12"/>
      <c r="K85" s="52"/>
      <c r="L85" s="39"/>
      <c r="M85" s="39"/>
    </row>
    <row r="86" spans="1:13" s="1" customFormat="1" ht="24.75" customHeight="1">
      <c r="A86" s="17"/>
      <c r="B86" s="11"/>
      <c r="C86" s="12"/>
      <c r="D86" s="12"/>
      <c r="E86" s="12"/>
      <c r="F86" s="12"/>
      <c r="G86" s="12"/>
      <c r="H86" s="12"/>
      <c r="I86" s="12"/>
      <c r="J86" s="12"/>
      <c r="K86" s="52"/>
      <c r="L86" s="39"/>
      <c r="M86" s="39"/>
    </row>
    <row r="87" spans="1:13" s="1" customFormat="1" ht="24.75" customHeight="1">
      <c r="A87" s="17"/>
      <c r="B87" s="11"/>
      <c r="C87" s="12"/>
      <c r="D87" s="12"/>
      <c r="E87" s="12"/>
      <c r="F87" s="12"/>
      <c r="G87" s="12"/>
      <c r="H87" s="12"/>
      <c r="I87" s="12"/>
      <c r="J87" s="12"/>
      <c r="K87" s="52"/>
      <c r="L87" s="39"/>
      <c r="M87" s="39"/>
    </row>
    <row r="88" spans="1:13" s="1" customFormat="1" ht="24.75" customHeight="1">
      <c r="A88" s="16"/>
      <c r="B88" s="9"/>
      <c r="C88" s="10"/>
      <c r="D88" s="10"/>
      <c r="E88" s="10"/>
      <c r="F88" s="10"/>
      <c r="G88" s="10"/>
      <c r="H88" s="10"/>
      <c r="I88" s="10"/>
      <c r="J88" s="10"/>
      <c r="K88" s="51"/>
      <c r="L88" s="39"/>
      <c r="M88" s="39"/>
    </row>
    <row r="89" spans="1:13" s="1" customFormat="1" ht="24.75" customHeight="1">
      <c r="A89" s="17"/>
      <c r="B89" s="11"/>
      <c r="C89" s="12"/>
      <c r="D89" s="12"/>
      <c r="E89" s="12"/>
      <c r="F89" s="12"/>
      <c r="G89" s="12"/>
      <c r="H89" s="12"/>
      <c r="I89" s="12"/>
      <c r="J89" s="12"/>
      <c r="K89" s="52"/>
      <c r="L89" s="39"/>
      <c r="M89" s="39"/>
    </row>
    <row r="90" spans="1:13" s="1" customFormat="1" ht="24.75" customHeight="1">
      <c r="A90" s="17"/>
      <c r="B90" s="11"/>
      <c r="C90" s="12"/>
      <c r="D90" s="12"/>
      <c r="E90" s="12"/>
      <c r="F90" s="12"/>
      <c r="G90" s="12"/>
      <c r="H90" s="12"/>
      <c r="I90" s="12"/>
      <c r="J90" s="12"/>
      <c r="K90" s="52"/>
      <c r="L90" s="39"/>
      <c r="M90" s="39"/>
    </row>
    <row r="91" spans="1:13" s="1" customFormat="1" ht="24.75" customHeight="1">
      <c r="A91" s="17"/>
      <c r="B91" s="11"/>
      <c r="C91" s="12"/>
      <c r="D91" s="12"/>
      <c r="E91" s="12"/>
      <c r="F91" s="12"/>
      <c r="G91" s="12"/>
      <c r="H91" s="12"/>
      <c r="I91" s="12"/>
      <c r="J91" s="12"/>
      <c r="K91" s="52"/>
      <c r="L91" s="39"/>
      <c r="M91" s="39"/>
    </row>
    <row r="92" spans="1:13" s="1" customFormat="1" ht="24.75" customHeight="1">
      <c r="A92" s="17"/>
      <c r="B92" s="11"/>
      <c r="C92" s="12"/>
      <c r="D92" s="12"/>
      <c r="E92" s="12"/>
      <c r="F92" s="12"/>
      <c r="G92" s="12"/>
      <c r="H92" s="12"/>
      <c r="I92" s="12"/>
      <c r="J92" s="12"/>
      <c r="K92" s="52"/>
      <c r="L92" s="39"/>
      <c r="M92" s="39"/>
    </row>
    <row r="93" spans="1:13" s="1" customFormat="1" ht="24.75" customHeight="1">
      <c r="A93" s="17"/>
      <c r="B93" s="11"/>
      <c r="C93" s="12"/>
      <c r="D93" s="12"/>
      <c r="E93" s="12"/>
      <c r="F93" s="12"/>
      <c r="G93" s="12"/>
      <c r="H93" s="12"/>
      <c r="I93" s="12"/>
      <c r="J93" s="12"/>
      <c r="K93" s="52"/>
      <c r="L93" s="39"/>
      <c r="M93" s="39"/>
    </row>
    <row r="94" spans="1:13" s="1" customFormat="1" ht="24.75" customHeight="1">
      <c r="A94" s="17"/>
      <c r="B94" s="11"/>
      <c r="C94" s="12"/>
      <c r="D94" s="12"/>
      <c r="E94" s="12"/>
      <c r="F94" s="12"/>
      <c r="G94" s="12"/>
      <c r="H94" s="12"/>
      <c r="I94" s="12"/>
      <c r="J94" s="12"/>
      <c r="K94" s="52"/>
      <c r="L94" s="39"/>
      <c r="M94" s="39"/>
    </row>
    <row r="95" spans="1:13" s="1" customFormat="1" ht="24.75" customHeight="1">
      <c r="A95" s="17"/>
      <c r="B95" s="11"/>
      <c r="C95" s="12"/>
      <c r="D95" s="12"/>
      <c r="E95" s="12"/>
      <c r="F95" s="12"/>
      <c r="G95" s="12"/>
      <c r="H95" s="12"/>
      <c r="I95" s="12"/>
      <c r="J95" s="12"/>
      <c r="K95" s="52"/>
      <c r="L95" s="39"/>
      <c r="M95" s="39"/>
    </row>
    <row r="96" spans="1:13" s="1" customFormat="1" ht="24.75" customHeight="1">
      <c r="A96" s="17"/>
      <c r="B96" s="11"/>
      <c r="C96" s="12"/>
      <c r="D96" s="12"/>
      <c r="E96" s="12"/>
      <c r="F96" s="12"/>
      <c r="G96" s="12"/>
      <c r="H96" s="12"/>
      <c r="I96" s="12"/>
      <c r="J96" s="12"/>
      <c r="K96" s="52"/>
      <c r="L96" s="39"/>
      <c r="M96" s="39"/>
    </row>
    <row r="97" spans="1:13" s="1" customFormat="1" ht="24.75" customHeight="1">
      <c r="A97" s="17"/>
      <c r="B97" s="11"/>
      <c r="C97" s="12"/>
      <c r="D97" s="12"/>
      <c r="E97" s="12"/>
      <c r="F97" s="12"/>
      <c r="G97" s="12"/>
      <c r="H97" s="12"/>
      <c r="I97" s="12"/>
      <c r="J97" s="12"/>
      <c r="K97" s="52"/>
      <c r="L97" s="39"/>
      <c r="M97" s="39"/>
    </row>
    <row r="98" spans="1:13" s="1" customFormat="1" ht="24.75" customHeight="1">
      <c r="A98" s="16"/>
      <c r="B98" s="9"/>
      <c r="C98" s="10"/>
      <c r="D98" s="10"/>
      <c r="E98" s="10"/>
      <c r="F98" s="10"/>
      <c r="G98" s="10"/>
      <c r="H98" s="10"/>
      <c r="I98" s="10"/>
      <c r="J98" s="10"/>
      <c r="K98" s="51"/>
      <c r="L98" s="39"/>
      <c r="M98" s="39"/>
    </row>
    <row r="99" spans="1:13" s="1" customFormat="1" ht="24.75" customHeight="1">
      <c r="A99" s="17"/>
      <c r="B99" s="11"/>
      <c r="C99" s="12"/>
      <c r="D99" s="12"/>
      <c r="E99" s="12"/>
      <c r="F99" s="12"/>
      <c r="G99" s="12"/>
      <c r="H99" s="12"/>
      <c r="I99" s="12"/>
      <c r="J99" s="12"/>
      <c r="K99" s="52"/>
      <c r="L99" s="39"/>
      <c r="M99" s="39"/>
    </row>
    <row r="100" spans="1:13" s="1" customFormat="1" ht="24.75" customHeight="1">
      <c r="A100" s="17"/>
      <c r="B100" s="11"/>
      <c r="C100" s="12"/>
      <c r="D100" s="12"/>
      <c r="E100" s="12"/>
      <c r="F100" s="12"/>
      <c r="G100" s="12"/>
      <c r="H100" s="12"/>
      <c r="I100" s="12"/>
      <c r="J100" s="12"/>
      <c r="K100" s="52"/>
      <c r="L100" s="39"/>
      <c r="M100" s="39"/>
    </row>
    <row r="101" spans="1:13" s="1" customFormat="1" ht="24.75" customHeight="1">
      <c r="A101" s="16"/>
      <c r="B101" s="9"/>
      <c r="C101" s="10"/>
      <c r="D101" s="10"/>
      <c r="E101" s="10"/>
      <c r="F101" s="10"/>
      <c r="G101" s="10"/>
      <c r="H101" s="10"/>
      <c r="I101" s="10"/>
      <c r="J101" s="10"/>
      <c r="K101" s="51"/>
      <c r="L101" s="39"/>
      <c r="M101" s="39"/>
    </row>
    <row r="102" spans="1:13" s="1" customFormat="1" ht="24.75" customHeight="1">
      <c r="A102" s="17"/>
      <c r="B102" s="11"/>
      <c r="C102" s="12"/>
      <c r="D102" s="12"/>
      <c r="E102" s="12"/>
      <c r="F102" s="12"/>
      <c r="G102" s="12"/>
      <c r="H102" s="12"/>
      <c r="I102" s="12"/>
      <c r="J102" s="12"/>
      <c r="K102" s="52"/>
      <c r="L102" s="39"/>
      <c r="M102" s="39"/>
    </row>
    <row r="103" spans="1:13" s="1" customFormat="1" ht="24.75" customHeight="1">
      <c r="A103" s="17"/>
      <c r="B103" s="11"/>
      <c r="C103" s="12"/>
      <c r="D103" s="12"/>
      <c r="E103" s="12"/>
      <c r="F103" s="12"/>
      <c r="G103" s="12"/>
      <c r="H103" s="12"/>
      <c r="I103" s="12"/>
      <c r="J103" s="12"/>
      <c r="K103" s="52"/>
      <c r="L103" s="39"/>
      <c r="M103" s="39"/>
    </row>
    <row r="104" spans="1:13" s="1" customFormat="1" ht="24.75" customHeight="1">
      <c r="A104" s="17"/>
      <c r="B104" s="11"/>
      <c r="C104" s="12"/>
      <c r="D104" s="12"/>
      <c r="E104" s="12"/>
      <c r="F104" s="12"/>
      <c r="G104" s="12"/>
      <c r="H104" s="12"/>
      <c r="I104" s="12"/>
      <c r="J104" s="12"/>
      <c r="K104" s="52"/>
      <c r="L104" s="39"/>
      <c r="M104" s="39"/>
    </row>
    <row r="105" spans="1:13" s="1" customFormat="1" ht="24.75" customHeight="1">
      <c r="A105" s="17"/>
      <c r="B105" s="11"/>
      <c r="C105" s="12"/>
      <c r="D105" s="12"/>
      <c r="E105" s="12"/>
      <c r="F105" s="12"/>
      <c r="G105" s="12"/>
      <c r="H105" s="12"/>
      <c r="I105" s="12"/>
      <c r="J105" s="12"/>
      <c r="K105" s="52"/>
      <c r="L105" s="39"/>
      <c r="M105" s="39"/>
    </row>
    <row r="106" spans="3:11" ht="15.75">
      <c r="C106" s="13"/>
      <c r="D106" s="13"/>
      <c r="E106" s="13"/>
      <c r="F106" s="13"/>
      <c r="G106" s="13"/>
      <c r="H106" s="13"/>
      <c r="I106" s="13"/>
      <c r="J106" s="13"/>
      <c r="K106" s="44"/>
    </row>
  </sheetData>
  <sheetProtection/>
  <mergeCells count="1">
    <mergeCell ref="B70:K70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K17"/>
  <sheetViews>
    <sheetView zoomScalePageLayoutView="0" workbookViewId="0" topLeftCell="A1">
      <selection activeCell="D9" sqref="D9"/>
    </sheetView>
  </sheetViews>
  <sheetFormatPr defaultColWidth="9.140625" defaultRowHeight="12.75"/>
  <cols>
    <col min="3" max="3" width="13.8515625" style="0" customWidth="1"/>
  </cols>
  <sheetData>
    <row r="6" spans="3:11" ht="12.75">
      <c r="C6" s="42"/>
      <c r="D6" s="42"/>
      <c r="E6" s="42"/>
      <c r="F6" s="42"/>
      <c r="G6" s="42"/>
      <c r="H6" s="42"/>
      <c r="I6" s="42"/>
      <c r="J6" s="42"/>
      <c r="K6" s="42"/>
    </row>
    <row r="7" spans="3:11" ht="12.75">
      <c r="C7" s="42">
        <v>5500</v>
      </c>
      <c r="D7" s="42">
        <f>SUM(C7*20/100)</f>
        <v>1100</v>
      </c>
      <c r="E7" s="42">
        <f>SUM(C7:D7)</f>
        <v>6600</v>
      </c>
      <c r="F7" s="42"/>
      <c r="G7" s="42"/>
      <c r="H7" s="42"/>
      <c r="I7" s="42"/>
      <c r="J7" s="42"/>
      <c r="K7" s="42"/>
    </row>
    <row r="8" spans="3:11" ht="12.75">
      <c r="C8" s="42">
        <v>36000</v>
      </c>
      <c r="D8" s="42">
        <f>SUM(C8*20/100)</f>
        <v>7200</v>
      </c>
      <c r="E8" s="42">
        <f>SUM(C8:D8)</f>
        <v>43200</v>
      </c>
      <c r="F8" s="42"/>
      <c r="G8" s="42"/>
      <c r="H8" s="42"/>
      <c r="I8" s="42"/>
      <c r="J8" s="42"/>
      <c r="K8" s="42"/>
    </row>
    <row r="9" spans="3:11" ht="12.75">
      <c r="C9" s="42">
        <f>SUM(C7:C8)</f>
        <v>41500</v>
      </c>
      <c r="D9" s="42">
        <f>SUM(D7:D8)</f>
        <v>8300</v>
      </c>
      <c r="E9" s="42">
        <f>SUM(E7:E8)</f>
        <v>49800</v>
      </c>
      <c r="F9" s="42"/>
      <c r="G9" s="42"/>
      <c r="H9" s="42"/>
      <c r="I9" s="42"/>
      <c r="J9" s="42"/>
      <c r="K9" s="42"/>
    </row>
    <row r="10" spans="3:11" ht="12.75">
      <c r="C10" s="42"/>
      <c r="D10" s="42"/>
      <c r="E10" s="42"/>
      <c r="F10" s="42"/>
      <c r="G10" s="42"/>
      <c r="H10" s="42"/>
      <c r="I10" s="42"/>
      <c r="J10" s="42"/>
      <c r="K10" s="42"/>
    </row>
    <row r="11" spans="3:11" ht="12.75">
      <c r="C11" s="42"/>
      <c r="D11" s="42"/>
      <c r="E11" s="42"/>
      <c r="F11" s="42"/>
      <c r="G11" s="42"/>
      <c r="H11" s="42"/>
      <c r="I11" s="42"/>
      <c r="J11" s="42"/>
      <c r="K11" s="42"/>
    </row>
    <row r="12" spans="3:11" ht="12.75">
      <c r="C12" s="42"/>
      <c r="D12" s="42"/>
      <c r="E12" s="42"/>
      <c r="F12" s="42"/>
      <c r="G12" s="42"/>
      <c r="H12" s="42"/>
      <c r="I12" s="42"/>
      <c r="J12" s="42"/>
      <c r="K12" s="42"/>
    </row>
    <row r="13" spans="3:11" ht="12.75">
      <c r="C13" s="42"/>
      <c r="D13" s="42"/>
      <c r="E13" s="42"/>
      <c r="F13" s="42"/>
      <c r="G13" s="42"/>
      <c r="H13" s="42"/>
      <c r="I13" s="42"/>
      <c r="J13" s="42"/>
      <c r="K13" s="42"/>
    </row>
    <row r="14" spans="3:11" ht="12.75">
      <c r="C14" s="42"/>
      <c r="D14" s="42"/>
      <c r="E14" s="42"/>
      <c r="F14" s="42"/>
      <c r="G14" s="42"/>
      <c r="H14" s="42"/>
      <c r="I14" s="42"/>
      <c r="J14" s="42"/>
      <c r="K14" s="42"/>
    </row>
    <row r="15" spans="3:11" ht="12.75">
      <c r="C15" s="42"/>
      <c r="D15" s="42"/>
      <c r="E15" s="42"/>
      <c r="F15" s="42"/>
      <c r="G15" s="42"/>
      <c r="H15" s="42"/>
      <c r="I15" s="42"/>
      <c r="J15" s="42"/>
      <c r="K15" s="42"/>
    </row>
    <row r="16" spans="3:11" ht="12.75">
      <c r="C16" s="42"/>
      <c r="D16" s="42"/>
      <c r="E16" s="42"/>
      <c r="F16" s="42"/>
      <c r="G16" s="42"/>
      <c r="H16" s="42"/>
      <c r="I16" s="42"/>
      <c r="J16" s="42"/>
      <c r="K16" s="42"/>
    </row>
    <row r="17" spans="3:11" ht="12.75">
      <c r="C17" s="42"/>
      <c r="D17" s="42"/>
      <c r="E17" s="42"/>
      <c r="F17" s="42"/>
      <c r="G17" s="42"/>
      <c r="H17" s="42"/>
      <c r="I17" s="42"/>
      <c r="J17" s="42"/>
      <c r="K1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2016-11-18T10:25:10Z</cp:lastPrinted>
  <dcterms:created xsi:type="dcterms:W3CDTF">2008-12-18T08:04:44Z</dcterms:created>
  <dcterms:modified xsi:type="dcterms:W3CDTF">2016-12-01T07:07:18Z</dcterms:modified>
  <cp:category/>
  <cp:version/>
  <cp:contentType/>
  <cp:contentStatus/>
</cp:coreProperties>
</file>