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</sheets>
  <definedNames>
    <definedName name="_xlnm.Print_Area" localSheetId="0">'Namenski'!$B$1:$I$50</definedName>
  </definedNames>
  <calcPr fullCalcOnLoad="1"/>
</workbook>
</file>

<file path=xl/sharedStrings.xml><?xml version="1.0" encoding="utf-8"?>
<sst xmlns="http://schemas.openxmlformats.org/spreadsheetml/2006/main" count="77" uniqueCount="71">
  <si>
    <t>I</t>
  </si>
  <si>
    <t>III</t>
  </si>
  <si>
    <t>II</t>
  </si>
  <si>
    <t>1б</t>
  </si>
  <si>
    <t>1a</t>
  </si>
  <si>
    <t>2а</t>
  </si>
  <si>
    <t>2б</t>
  </si>
  <si>
    <t>1а</t>
  </si>
  <si>
    <t xml:space="preserve"> Набавка опреме</t>
  </si>
  <si>
    <t>Ред.бр.</t>
  </si>
  <si>
    <t>1в</t>
  </si>
  <si>
    <t>1г</t>
  </si>
  <si>
    <t>Третирање заштићених стабала против штеточина и биљних болести</t>
  </si>
  <si>
    <t>2г</t>
  </si>
  <si>
    <t xml:space="preserve">Мониторинг  квалитета животне средине </t>
  </si>
  <si>
    <t>Мониторинг квалитета ваздуха</t>
  </si>
  <si>
    <t xml:space="preserve"> Заштита и унапређење природних вредности на територији ГО Обреновац</t>
  </si>
  <si>
    <t>Санација стабла бр.1. у ЗП "Група стабала храста лужњака - Јозића колиба”- пренете обавезе из 2013 године</t>
  </si>
  <si>
    <t xml:space="preserve">Сузбијање штетних организама на територији градске општине Обреновац </t>
  </si>
  <si>
    <t>Реализација програма сузбијања  комараца и крпеља на територији градске општине Обреновац</t>
  </si>
  <si>
    <t>Мониторинг и контрола ефеката сузбијања ларви и адултних форми комараца</t>
  </si>
  <si>
    <t>Набавка опреме за мерење азотних оксида (Nox)</t>
  </si>
  <si>
    <t>Набавка и постављање рефлектора</t>
  </si>
  <si>
    <t>2д</t>
  </si>
  <si>
    <t>2е</t>
  </si>
  <si>
    <t>Синт. конто</t>
  </si>
  <si>
    <t>ПЛАН РАСХОДА И ИЗДАТАКА ЗА  2014.ГОДИНУ  - НАМЕНСКИ ДЕО</t>
  </si>
  <si>
    <t>УКУПНО:</t>
  </si>
  <si>
    <t xml:space="preserve">Реализација Годишњег програма управљања ЗП "Група стабала храста лужњака - Јозића колиба"  за 2014.годину </t>
  </si>
  <si>
    <t xml:space="preserve">Услуге чувања ЗП "Група стабала храста лужњака - Јозића колиба" </t>
  </si>
  <si>
    <t>Услуге чувања ЗП "Група стабала храста лужњака - Јозића колиба" -пренета обавеза из 2013.године</t>
  </si>
  <si>
    <t>Реализација Годишњег програма одржавања,уређења,унапређења и коришћења природних вредности у Забрану и Арборетуму за 2014.годинуа и Програма управљања  ЗП "Обреновачки Забран" за 2014.годину</t>
  </si>
  <si>
    <t>Услуге чувања   ЗП "Обреновачки Забран"</t>
  </si>
  <si>
    <t>Услуге одвоза искрчених делова шикаре насталог приликом геодетског обележавања спољне границе  ЗП "Обреновачки Забран"</t>
  </si>
  <si>
    <t xml:space="preserve">Набавка ознака  за обележавање ЗП "Обреновачки Забран" </t>
  </si>
  <si>
    <t>Набавка материјала за потребе одржавања и обележавања ЗП  "Обреновачки Забран"</t>
  </si>
  <si>
    <t>Услуга сечења сувих грана на стаблима у ЗП  "Обреновачки Забран"</t>
  </si>
  <si>
    <t xml:space="preserve">Набавка кочића за обележавање ЗП "Обреновачки Забран" </t>
  </si>
  <si>
    <t xml:space="preserve">Услуга израде визуелног идентитета ЗП "Обреновачки Забран" </t>
  </si>
  <si>
    <t>Постројење за прераду отпадних вода за израду Плана детаљне регулације за изградњу постројења за пречишћавање отпадних вода на локацији уз реку Колубару , ГО Обреновац-пренета обавеза из 2011.године</t>
  </si>
  <si>
    <t>Приходи из буџета за период  од 01.01. до 31.12.2014.године</t>
  </si>
  <si>
    <t>Трансфери од других нивоа власти за период од 01.01. до 31.12.2014.године</t>
  </si>
  <si>
    <t>Вишак прихода за период од 01.01. до 31.12.2014.</t>
  </si>
  <si>
    <t>2ђ</t>
  </si>
  <si>
    <t>2ж</t>
  </si>
  <si>
    <t>2з</t>
  </si>
  <si>
    <t>2и</t>
  </si>
  <si>
    <t xml:space="preserve">1e </t>
  </si>
  <si>
    <t>Усклађивање пројектно -техничке докуметације за  пешачке стазе  са постојећом законском регулативом</t>
  </si>
  <si>
    <t>1а-1</t>
  </si>
  <si>
    <t>Остале специјализоване услуге-добијање сагласности, услова,копије планова итд. за ЗП "Обреновачки Забран" и Арборетум</t>
  </si>
  <si>
    <t>Укупни приходи за период од 01.01. до 31.12.2014.</t>
  </si>
  <si>
    <t>Реализација програма сузбијања штетних глодара на територији градске општине Обреновац</t>
  </si>
  <si>
    <t>2м</t>
  </si>
  <si>
    <t>Набавка климе за опрему за мерну станицу у Грабовцу</t>
  </si>
  <si>
    <t>Табела 4.1.3.</t>
  </si>
  <si>
    <t>Реализација програма сузбијања  комараца и крпеља и  штетних глодара</t>
  </si>
  <si>
    <t>Услуга обележавања спољне границе и границе зоне заштите ЗП   "Обреновачки Забран"</t>
  </si>
  <si>
    <t>Набавка тримера и моторне косачице</t>
  </si>
  <si>
    <t>Програм повећања степена информисаности у циљу популаризације заштите животне средине</t>
  </si>
  <si>
    <t>IV</t>
  </si>
  <si>
    <t>Повећаље заступљености еколошких тема</t>
  </si>
  <si>
    <t>Обележавање значајних еколошких датума (набавка садница)</t>
  </si>
  <si>
    <t>Набавка металног контејнера за потребе рада у ЗП  "Обреновачки Забран"</t>
  </si>
  <si>
    <t>2ј</t>
  </si>
  <si>
    <t>2к</t>
  </si>
  <si>
    <t>2л</t>
  </si>
  <si>
    <t>Набавка са уградњом  дечијег  мобилијара урбане опреме  у ЗП  "Обреновачки Забран"</t>
  </si>
  <si>
    <t>Израда и штампа паноа за информативне табле са припремом за штампу за ЗП  "Обреновачки Забран"</t>
  </si>
  <si>
    <t>2н</t>
  </si>
  <si>
    <t>Израда бетонског постоља за метални  контејнер  за потребе рада у ЗП  "Обреновачки Забран"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</si>
</sst>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Fill="1" applyAlignment="1">
      <alignment wrapText="1"/>
    </xf>
    <xf numFmtId="4" fontId="10" fillId="0" borderId="0" xfId="42" applyNumberFormat="1" applyFont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8" fillId="4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10" fillId="0" borderId="1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8" fillId="0" borderId="15" xfId="0" applyFont="1" applyBorder="1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1" fillId="0" borderId="16" xfId="0" applyFont="1" applyBorder="1" applyAlignment="1">
      <alignment wrapText="1"/>
    </xf>
    <xf numFmtId="0" fontId="10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left" wrapText="1"/>
    </xf>
    <xf numFmtId="4" fontId="5" fillId="33" borderId="19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33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1" fillId="34" borderId="25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4" fontId="1" fillId="34" borderId="26" xfId="0" applyNumberFormat="1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187" fontId="1" fillId="0" borderId="0" xfId="42" applyFont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7" fontId="5" fillId="0" borderId="0" xfId="42" applyFont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left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vertical="center" wrapText="1"/>
    </xf>
    <xf numFmtId="4" fontId="5" fillId="36" borderId="19" xfId="0" applyNumberFormat="1" applyFont="1" applyFill="1" applyBorder="1" applyAlignment="1">
      <alignment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left" wrapText="1"/>
    </xf>
    <xf numFmtId="4" fontId="5" fillId="36" borderId="19" xfId="0" applyNumberFormat="1" applyFont="1" applyFill="1" applyBorder="1" applyAlignment="1">
      <alignment horizontal="right" vertical="center" wrapText="1"/>
    </xf>
    <xf numFmtId="0" fontId="1" fillId="36" borderId="0" xfId="0" applyFont="1" applyFill="1" applyAlignment="1">
      <alignment wrapText="1"/>
    </xf>
    <xf numFmtId="0" fontId="5" fillId="36" borderId="27" xfId="0" applyFont="1" applyFill="1" applyBorder="1" applyAlignment="1">
      <alignment horizontal="left" vertical="center" wrapText="1"/>
    </xf>
    <xf numFmtId="4" fontId="5" fillId="36" borderId="33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4" fontId="5" fillId="34" borderId="34" xfId="0" applyNumberFormat="1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4" fontId="1" fillId="0" borderId="37" xfId="0" applyNumberFormat="1" applyFont="1" applyFill="1" applyBorder="1" applyAlignment="1">
      <alignment wrapText="1"/>
    </xf>
    <xf numFmtId="4" fontId="5" fillId="33" borderId="27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wrapText="1"/>
    </xf>
    <xf numFmtId="4" fontId="1" fillId="34" borderId="24" xfId="0" applyNumberFormat="1" applyFont="1" applyFill="1" applyBorder="1" applyAlignment="1">
      <alignment vertical="center" wrapText="1"/>
    </xf>
    <xf numFmtId="4" fontId="1" fillId="34" borderId="19" xfId="0" applyNumberFormat="1" applyFont="1" applyFill="1" applyBorder="1" applyAlignment="1">
      <alignment vertical="center" wrapText="1"/>
    </xf>
    <xf numFmtId="0" fontId="1" fillId="34" borderId="19" xfId="0" applyFont="1" applyFill="1" applyBorder="1" applyAlignment="1">
      <alignment wrapText="1"/>
    </xf>
    <xf numFmtId="4" fontId="1" fillId="34" borderId="19" xfId="0" applyNumberFormat="1" applyFont="1" applyFill="1" applyBorder="1" applyAlignment="1">
      <alignment wrapText="1"/>
    </xf>
    <xf numFmtId="4" fontId="1" fillId="34" borderId="12" xfId="0" applyNumberFormat="1" applyFont="1" applyFill="1" applyBorder="1" applyAlignment="1">
      <alignment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1" fillId="0" borderId="31" xfId="0" applyNumberFormat="1" applyFont="1" applyBorder="1" applyAlignment="1">
      <alignment wrapText="1"/>
    </xf>
    <xf numFmtId="0" fontId="1" fillId="33" borderId="27" xfId="0" applyFont="1" applyFill="1" applyBorder="1" applyAlignment="1">
      <alignment wrapText="1"/>
    </xf>
    <xf numFmtId="4" fontId="5" fillId="33" borderId="27" xfId="0" applyNumberFormat="1" applyFont="1" applyFill="1" applyBorder="1" applyAlignment="1">
      <alignment wrapText="1"/>
    </xf>
    <xf numFmtId="0" fontId="12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vertical="center" wrapText="1"/>
    </xf>
    <xf numFmtId="4" fontId="1" fillId="0" borderId="36" xfId="0" applyNumberFormat="1" applyFont="1" applyBorder="1" applyAlignment="1">
      <alignment wrapText="1"/>
    </xf>
    <xf numFmtId="0" fontId="14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wrapText="1"/>
    </xf>
    <xf numFmtId="0" fontId="14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Border="1" applyAlignment="1">
      <alignment wrapText="1"/>
    </xf>
    <xf numFmtId="4" fontId="5" fillId="34" borderId="34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0" fillId="33" borderId="17" xfId="0" applyFont="1" applyFill="1" applyBorder="1" applyAlignment="1">
      <alignment horizontal="center" wrapText="1"/>
    </xf>
    <xf numFmtId="4" fontId="5" fillId="34" borderId="3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1"/>
  <sheetViews>
    <sheetView tabSelected="1" view="pageBreakPreview" zoomScale="75" zoomScaleNormal="75" zoomScaleSheetLayoutView="75" workbookViewId="0" topLeftCell="A7">
      <selection activeCell="G15" sqref="G15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8.8515625" style="2" customWidth="1"/>
    <col min="4" max="4" width="12.28125" style="2" customWidth="1"/>
    <col min="5" max="5" width="68.00390625" style="41" customWidth="1"/>
    <col min="6" max="9" width="26.140625" style="2" customWidth="1"/>
    <col min="10" max="10" width="20.421875" style="4" customWidth="1"/>
    <col min="11" max="11" width="20.8515625" style="10" customWidth="1"/>
    <col min="12" max="12" width="18.421875" style="1" customWidth="1"/>
    <col min="13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6" ht="29.25" customHeight="1">
      <c r="C2" s="40"/>
      <c r="D2" s="38" t="s">
        <v>55</v>
      </c>
      <c r="E2" s="38"/>
      <c r="F2" s="41"/>
    </row>
    <row r="3" spans="4:11" s="2" customFormat="1" ht="51" customHeight="1">
      <c r="D3" s="3"/>
      <c r="E3" s="38" t="s">
        <v>26</v>
      </c>
      <c r="F3" s="42"/>
      <c r="J3" s="4"/>
      <c r="K3" s="4"/>
    </row>
    <row r="4" spans="4:11" s="2" customFormat="1" ht="23.25" customHeight="1" thickBot="1">
      <c r="D4" s="3"/>
      <c r="E4" s="3"/>
      <c r="F4" s="42"/>
      <c r="J4" s="4"/>
      <c r="K4" s="4"/>
    </row>
    <row r="5" spans="2:11" s="34" customFormat="1" ht="78" customHeight="1" thickBot="1">
      <c r="B5" s="36"/>
      <c r="C5" s="112" t="s">
        <v>9</v>
      </c>
      <c r="D5" s="112" t="s">
        <v>9</v>
      </c>
      <c r="E5" s="112" t="s">
        <v>25</v>
      </c>
      <c r="F5" s="113" t="s">
        <v>40</v>
      </c>
      <c r="G5" s="146" t="s">
        <v>41</v>
      </c>
      <c r="H5" s="113" t="s">
        <v>42</v>
      </c>
      <c r="I5" s="113" t="s">
        <v>51</v>
      </c>
      <c r="J5" s="35"/>
      <c r="K5" s="35"/>
    </row>
    <row r="6" spans="2:20" s="2" customFormat="1" ht="23.25" customHeight="1" thickBot="1">
      <c r="B6" s="150" t="s">
        <v>0</v>
      </c>
      <c r="C6" s="151"/>
      <c r="D6" s="44"/>
      <c r="E6" s="45" t="s">
        <v>14</v>
      </c>
      <c r="F6" s="46">
        <f>SUM(F7)</f>
        <v>2050000</v>
      </c>
      <c r="G6" s="46">
        <f>SUM(G7)</f>
        <v>0</v>
      </c>
      <c r="H6" s="46">
        <f>SUM(H7)</f>
        <v>0</v>
      </c>
      <c r="I6" s="46">
        <f>SUM(I7)</f>
        <v>2050000</v>
      </c>
      <c r="J6" s="13"/>
      <c r="K6" s="13"/>
      <c r="L6" s="14"/>
      <c r="M6" s="14"/>
      <c r="N6" s="14"/>
      <c r="O6" s="14"/>
      <c r="P6" s="14"/>
      <c r="Q6" s="14"/>
      <c r="R6" s="14"/>
      <c r="S6" s="14"/>
      <c r="T6" s="14"/>
    </row>
    <row r="7" spans="2:20" s="9" customFormat="1" ht="23.25" customHeight="1" thickBot="1">
      <c r="B7" s="26"/>
      <c r="C7" s="100">
        <v>1</v>
      </c>
      <c r="D7" s="103"/>
      <c r="E7" s="104" t="s">
        <v>15</v>
      </c>
      <c r="F7" s="105">
        <f>SUM(F9+F10)</f>
        <v>2050000</v>
      </c>
      <c r="G7" s="105">
        <f>SUM(G9+G10)</f>
        <v>0</v>
      </c>
      <c r="H7" s="105">
        <f>SUM(H9+H10)</f>
        <v>0</v>
      </c>
      <c r="I7" s="105">
        <f>SUM(F7:H7)</f>
        <v>2050000</v>
      </c>
      <c r="J7" s="15"/>
      <c r="K7" s="15"/>
      <c r="L7" s="16"/>
      <c r="M7" s="16"/>
      <c r="N7" s="16"/>
      <c r="O7" s="16"/>
      <c r="P7" s="16"/>
      <c r="Q7" s="16"/>
      <c r="R7" s="16"/>
      <c r="S7" s="16"/>
      <c r="T7" s="16"/>
    </row>
    <row r="8" spans="2:20" s="8" customFormat="1" ht="23.25" customHeight="1" hidden="1" thickBot="1" thickTop="1">
      <c r="B8" s="21">
        <v>512</v>
      </c>
      <c r="C8" s="49" t="s">
        <v>4</v>
      </c>
      <c r="D8" s="50"/>
      <c r="E8" s="51" t="s">
        <v>8</v>
      </c>
      <c r="F8" s="52">
        <v>3200000</v>
      </c>
      <c r="G8" s="53">
        <v>0</v>
      </c>
      <c r="H8" s="54"/>
      <c r="I8" s="48">
        <f>SUM(F8:G8)</f>
        <v>3200000</v>
      </c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</row>
    <row r="9" spans="2:20" s="8" customFormat="1" ht="23.25" customHeight="1">
      <c r="B9" s="21"/>
      <c r="C9" s="96" t="s">
        <v>7</v>
      </c>
      <c r="D9" s="97">
        <v>512400</v>
      </c>
      <c r="E9" s="51" t="s">
        <v>21</v>
      </c>
      <c r="F9" s="55">
        <v>1980000</v>
      </c>
      <c r="G9" s="56">
        <v>0</v>
      </c>
      <c r="H9" s="54">
        <v>0</v>
      </c>
      <c r="I9" s="118">
        <f>SUM(F9:G9)</f>
        <v>1980000</v>
      </c>
      <c r="J9" s="13"/>
      <c r="K9" s="13"/>
      <c r="L9" s="14"/>
      <c r="M9" s="14"/>
      <c r="N9" s="14"/>
      <c r="O9" s="14"/>
      <c r="P9" s="14"/>
      <c r="Q9" s="14"/>
      <c r="R9" s="14"/>
      <c r="S9" s="14"/>
      <c r="T9" s="14"/>
    </row>
    <row r="10" spans="2:20" s="8" customFormat="1" ht="23.25" customHeight="1" thickBot="1">
      <c r="B10" s="30"/>
      <c r="C10" s="114" t="s">
        <v>3</v>
      </c>
      <c r="D10" s="115">
        <v>512200</v>
      </c>
      <c r="E10" s="117" t="s">
        <v>54</v>
      </c>
      <c r="F10" s="120">
        <v>70000</v>
      </c>
      <c r="G10" s="121">
        <v>0</v>
      </c>
      <c r="H10" s="121">
        <v>0</v>
      </c>
      <c r="I10" s="122">
        <f>SUM(F10:G10)</f>
        <v>70000</v>
      </c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</row>
    <row r="11" spans="2:20" s="11" customFormat="1" ht="63" customHeight="1" thickBot="1">
      <c r="B11" s="30"/>
      <c r="C11" s="39"/>
      <c r="D11" s="57"/>
      <c r="E11" s="116" t="s">
        <v>16</v>
      </c>
      <c r="F11" s="119">
        <f>SUM(F12+F18+F34)</f>
        <v>2514417</v>
      </c>
      <c r="G11" s="119">
        <f>SUM(G12+G18+G34)</f>
        <v>4893080</v>
      </c>
      <c r="H11" s="119">
        <f>SUM(H12+H18+H34)</f>
        <v>0</v>
      </c>
      <c r="I11" s="119">
        <f>SUM(F11:H11)</f>
        <v>7407497</v>
      </c>
      <c r="J11" s="18"/>
      <c r="K11" s="18"/>
      <c r="L11" s="22"/>
      <c r="M11" s="22"/>
      <c r="N11" s="22"/>
      <c r="O11" s="22"/>
      <c r="P11" s="22"/>
      <c r="Q11" s="22"/>
      <c r="R11" s="22"/>
      <c r="S11" s="22"/>
      <c r="T11" s="22"/>
    </row>
    <row r="12" spans="2:20" s="7" customFormat="1" ht="63" customHeight="1" thickBot="1">
      <c r="B12" s="37" t="s">
        <v>2</v>
      </c>
      <c r="C12" s="100">
        <v>1</v>
      </c>
      <c r="D12" s="100"/>
      <c r="E12" s="101" t="s">
        <v>28</v>
      </c>
      <c r="F12" s="102">
        <f>SUM(F13:F17)</f>
        <v>177977</v>
      </c>
      <c r="G12" s="102">
        <f>SUM(G13:G17)</f>
        <v>793080</v>
      </c>
      <c r="H12" s="102">
        <f>SUM(H13:H17)</f>
        <v>0</v>
      </c>
      <c r="I12" s="102">
        <f>SUM(F12:H12)</f>
        <v>971057</v>
      </c>
      <c r="J12" s="18"/>
      <c r="K12" s="18"/>
      <c r="L12" s="22"/>
      <c r="M12" s="22"/>
      <c r="N12" s="22"/>
      <c r="O12" s="22"/>
      <c r="P12" s="22"/>
      <c r="Q12" s="22"/>
      <c r="R12" s="22"/>
      <c r="S12" s="22"/>
      <c r="T12" s="22"/>
    </row>
    <row r="13" spans="2:20" s="8" customFormat="1" ht="53.25" customHeight="1" thickBot="1">
      <c r="B13" s="27"/>
      <c r="C13" s="98" t="s">
        <v>4</v>
      </c>
      <c r="D13" s="97">
        <v>424900</v>
      </c>
      <c r="E13" s="60" t="s">
        <v>29</v>
      </c>
      <c r="F13" s="61">
        <v>0</v>
      </c>
      <c r="G13" s="123">
        <v>503080</v>
      </c>
      <c r="H13" s="62">
        <v>0</v>
      </c>
      <c r="I13" s="59">
        <f>SUM(F13:G13)</f>
        <v>503080</v>
      </c>
      <c r="J13" s="18"/>
      <c r="K13" s="18"/>
      <c r="L13" s="14"/>
      <c r="M13" s="14"/>
      <c r="N13" s="14"/>
      <c r="O13" s="14"/>
      <c r="P13" s="14"/>
      <c r="Q13" s="14"/>
      <c r="R13" s="14"/>
      <c r="S13" s="14"/>
      <c r="T13" s="14"/>
    </row>
    <row r="14" spans="2:20" s="8" customFormat="1" ht="66" customHeight="1" thickBot="1">
      <c r="B14" s="28"/>
      <c r="C14" s="97" t="s">
        <v>49</v>
      </c>
      <c r="D14" s="97">
        <v>424900</v>
      </c>
      <c r="E14" s="66" t="s">
        <v>30</v>
      </c>
      <c r="F14" s="64">
        <v>33977</v>
      </c>
      <c r="G14" s="124">
        <v>0</v>
      </c>
      <c r="H14" s="65">
        <v>0</v>
      </c>
      <c r="I14" s="65">
        <f>SUM(F14:G14)</f>
        <v>33977</v>
      </c>
      <c r="J14" s="18"/>
      <c r="K14" s="18"/>
      <c r="L14" s="14"/>
      <c r="M14" s="14"/>
      <c r="N14" s="14"/>
      <c r="O14" s="14"/>
      <c r="P14" s="14"/>
      <c r="Q14" s="14"/>
      <c r="R14" s="14"/>
      <c r="S14" s="14"/>
      <c r="T14" s="14"/>
    </row>
    <row r="15" spans="2:20" s="9" customFormat="1" ht="66" customHeight="1" thickBot="1">
      <c r="B15" s="28"/>
      <c r="C15" s="97" t="s">
        <v>10</v>
      </c>
      <c r="D15" s="97">
        <v>424900</v>
      </c>
      <c r="E15" s="63" t="s">
        <v>12</v>
      </c>
      <c r="F15" s="64">
        <v>0</v>
      </c>
      <c r="G15" s="124">
        <v>190000</v>
      </c>
      <c r="H15" s="65">
        <v>0</v>
      </c>
      <c r="I15" s="65">
        <f>SUM(F15:G15)</f>
        <v>190000</v>
      </c>
      <c r="J15" s="18"/>
      <c r="K15" s="18"/>
      <c r="L15" s="16"/>
      <c r="M15" s="16"/>
      <c r="N15" s="16"/>
      <c r="O15" s="16"/>
      <c r="P15" s="16"/>
      <c r="Q15" s="16"/>
      <c r="R15" s="16"/>
      <c r="S15" s="16"/>
      <c r="T15" s="16"/>
    </row>
    <row r="16" spans="2:20" s="9" customFormat="1" ht="66" customHeight="1" thickBot="1">
      <c r="B16" s="28"/>
      <c r="C16" s="67" t="s">
        <v>11</v>
      </c>
      <c r="D16" s="47">
        <v>424900</v>
      </c>
      <c r="E16" s="68" t="s">
        <v>17</v>
      </c>
      <c r="F16" s="69">
        <v>144000</v>
      </c>
      <c r="G16" s="125">
        <v>0</v>
      </c>
      <c r="H16" s="43">
        <v>0</v>
      </c>
      <c r="I16" s="65">
        <f>SUM(F16:G16)</f>
        <v>144000</v>
      </c>
      <c r="J16" s="18"/>
      <c r="K16" s="18"/>
      <c r="L16" s="16"/>
      <c r="M16" s="16"/>
      <c r="N16" s="16"/>
      <c r="O16" s="16"/>
      <c r="P16" s="16"/>
      <c r="Q16" s="16"/>
      <c r="R16" s="16"/>
      <c r="S16" s="16"/>
      <c r="T16" s="16"/>
    </row>
    <row r="17" spans="2:20" s="9" customFormat="1" ht="66" customHeight="1" thickBot="1">
      <c r="B17" s="28"/>
      <c r="C17" s="109" t="s">
        <v>47</v>
      </c>
      <c r="D17" s="110">
        <v>513100</v>
      </c>
      <c r="E17" s="68" t="s">
        <v>22</v>
      </c>
      <c r="F17" s="69">
        <v>0</v>
      </c>
      <c r="G17" s="126">
        <v>100000</v>
      </c>
      <c r="H17" s="111"/>
      <c r="I17" s="65">
        <f>SUM(F17:G17)</f>
        <v>100000</v>
      </c>
      <c r="J17" s="18"/>
      <c r="K17" s="18"/>
      <c r="L17" s="16"/>
      <c r="M17" s="16"/>
      <c r="N17" s="16"/>
      <c r="O17" s="16"/>
      <c r="P17" s="16"/>
      <c r="Q17" s="16"/>
      <c r="R17" s="16"/>
      <c r="S17" s="16"/>
      <c r="T17" s="16"/>
    </row>
    <row r="18" spans="2:20" s="9" customFormat="1" ht="93.75" customHeight="1" thickBot="1">
      <c r="B18" s="28"/>
      <c r="C18" s="70">
        <v>2</v>
      </c>
      <c r="D18" s="70"/>
      <c r="E18" s="58" t="s">
        <v>31</v>
      </c>
      <c r="F18" s="59">
        <f>SUM(F19:F33)</f>
        <v>1377880</v>
      </c>
      <c r="G18" s="59">
        <f>SUM(G19:G33)</f>
        <v>4100000</v>
      </c>
      <c r="H18" s="59">
        <f>SUM(H19:H33)</f>
        <v>0</v>
      </c>
      <c r="I18" s="59">
        <f>SUM(F18:H18)</f>
        <v>5477880</v>
      </c>
      <c r="J18" s="18"/>
      <c r="K18" s="18"/>
      <c r="L18" s="16"/>
      <c r="M18" s="16"/>
      <c r="N18" s="16"/>
      <c r="O18" s="16"/>
      <c r="P18" s="16"/>
      <c r="Q18" s="16"/>
      <c r="R18" s="16"/>
      <c r="S18" s="16"/>
      <c r="T18" s="16"/>
    </row>
    <row r="19" spans="2:20" s="9" customFormat="1" ht="66" customHeight="1" thickBot="1">
      <c r="B19" s="28"/>
      <c r="C19" s="97" t="s">
        <v>5</v>
      </c>
      <c r="D19" s="97">
        <v>424900</v>
      </c>
      <c r="E19" s="66" t="s">
        <v>32</v>
      </c>
      <c r="F19" s="61"/>
      <c r="G19" s="127">
        <v>454968</v>
      </c>
      <c r="H19" s="73">
        <v>0</v>
      </c>
      <c r="I19" s="74">
        <f>SUM(F19+G19)</f>
        <v>454968</v>
      </c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</row>
    <row r="20" spans="2:20" s="9" customFormat="1" ht="61.5" customHeight="1" thickBot="1">
      <c r="B20" s="28"/>
      <c r="C20" s="97" t="s">
        <v>6</v>
      </c>
      <c r="D20" s="97">
        <v>424500</v>
      </c>
      <c r="E20" s="66" t="s">
        <v>33</v>
      </c>
      <c r="F20" s="65">
        <v>50000</v>
      </c>
      <c r="G20" s="77">
        <v>0</v>
      </c>
      <c r="H20" s="75">
        <v>0</v>
      </c>
      <c r="I20" s="76">
        <f aca="true" t="shared" si="0" ref="I20:I34">SUM(F20+G20)</f>
        <v>50000</v>
      </c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</row>
    <row r="21" spans="2:20" s="9" customFormat="1" ht="61.5" customHeight="1">
      <c r="B21" s="28"/>
      <c r="C21" s="97" t="s">
        <v>13</v>
      </c>
      <c r="D21" s="97">
        <v>513100</v>
      </c>
      <c r="E21" s="66" t="s">
        <v>34</v>
      </c>
      <c r="F21" s="61">
        <v>24000</v>
      </c>
      <c r="G21" s="72">
        <v>0</v>
      </c>
      <c r="H21" s="75">
        <v>0</v>
      </c>
      <c r="I21" s="76">
        <f t="shared" si="0"/>
        <v>24000</v>
      </c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</row>
    <row r="22" spans="2:20" s="9" customFormat="1" ht="61.5" customHeight="1">
      <c r="B22" s="28"/>
      <c r="C22" s="97" t="s">
        <v>23</v>
      </c>
      <c r="D22" s="97">
        <v>426900</v>
      </c>
      <c r="E22" s="66" t="s">
        <v>35</v>
      </c>
      <c r="F22" s="61">
        <v>30000</v>
      </c>
      <c r="G22" s="127">
        <v>19134</v>
      </c>
      <c r="H22" s="75">
        <v>0</v>
      </c>
      <c r="I22" s="76">
        <f t="shared" si="0"/>
        <v>49134</v>
      </c>
      <c r="J22" s="18"/>
      <c r="K22" s="18"/>
      <c r="L22" s="16"/>
      <c r="M22" s="16"/>
      <c r="N22" s="16"/>
      <c r="O22" s="16"/>
      <c r="P22" s="16"/>
      <c r="Q22" s="16"/>
      <c r="R22" s="16"/>
      <c r="S22" s="16"/>
      <c r="T22" s="16"/>
    </row>
    <row r="23" spans="2:20" s="9" customFormat="1" ht="61.5" customHeight="1">
      <c r="B23" s="28"/>
      <c r="C23" s="97" t="s">
        <v>43</v>
      </c>
      <c r="D23" s="97">
        <v>424500</v>
      </c>
      <c r="E23" s="66" t="s">
        <v>36</v>
      </c>
      <c r="F23" s="61">
        <v>100000</v>
      </c>
      <c r="G23" s="72">
        <v>0</v>
      </c>
      <c r="H23" s="75">
        <v>0</v>
      </c>
      <c r="I23" s="76">
        <f t="shared" si="0"/>
        <v>100000</v>
      </c>
      <c r="J23" s="18"/>
      <c r="K23" s="18"/>
      <c r="L23" s="16"/>
      <c r="M23" s="16"/>
      <c r="N23" s="16"/>
      <c r="O23" s="16"/>
      <c r="P23" s="16"/>
      <c r="Q23" s="16"/>
      <c r="R23" s="16"/>
      <c r="S23" s="16"/>
      <c r="T23" s="16"/>
    </row>
    <row r="24" spans="2:20" s="9" customFormat="1" ht="61.5" customHeight="1">
      <c r="B24" s="28"/>
      <c r="C24" s="97" t="s">
        <v>24</v>
      </c>
      <c r="D24" s="97">
        <v>426900</v>
      </c>
      <c r="E24" s="66" t="s">
        <v>37</v>
      </c>
      <c r="F24" s="61">
        <v>8880</v>
      </c>
      <c r="G24" s="72">
        <v>0</v>
      </c>
      <c r="H24" s="75">
        <v>0</v>
      </c>
      <c r="I24" s="76">
        <f t="shared" si="0"/>
        <v>8880</v>
      </c>
      <c r="J24" s="18"/>
      <c r="K24" s="18"/>
      <c r="L24" s="16"/>
      <c r="M24" s="16"/>
      <c r="N24" s="16"/>
      <c r="O24" s="16"/>
      <c r="P24" s="16"/>
      <c r="Q24" s="16"/>
      <c r="R24" s="16"/>
      <c r="S24" s="16"/>
      <c r="T24" s="16"/>
    </row>
    <row r="25" spans="2:20" s="9" customFormat="1" ht="61.5" customHeight="1">
      <c r="B25" s="28"/>
      <c r="C25" s="97" t="s">
        <v>44</v>
      </c>
      <c r="D25" s="97">
        <v>424900</v>
      </c>
      <c r="E25" s="66" t="s">
        <v>50</v>
      </c>
      <c r="F25" s="61">
        <v>55000</v>
      </c>
      <c r="G25" s="127">
        <v>62540</v>
      </c>
      <c r="H25" s="75">
        <v>0</v>
      </c>
      <c r="I25" s="76">
        <f t="shared" si="0"/>
        <v>117540</v>
      </c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</row>
    <row r="26" spans="2:20" s="9" customFormat="1" ht="61.5" customHeight="1">
      <c r="B26" s="28"/>
      <c r="C26" s="97" t="s">
        <v>45</v>
      </c>
      <c r="D26" s="97">
        <v>424900</v>
      </c>
      <c r="E26" s="66" t="s">
        <v>38</v>
      </c>
      <c r="F26" s="61">
        <v>0</v>
      </c>
      <c r="G26" s="127">
        <v>30000</v>
      </c>
      <c r="H26" s="75">
        <v>0</v>
      </c>
      <c r="I26" s="76">
        <f t="shared" si="0"/>
        <v>30000</v>
      </c>
      <c r="J26" s="18"/>
      <c r="K26" s="18"/>
      <c r="L26" s="16"/>
      <c r="M26" s="16"/>
      <c r="N26" s="16"/>
      <c r="O26" s="16"/>
      <c r="P26" s="16"/>
      <c r="Q26" s="16"/>
      <c r="R26" s="16"/>
      <c r="S26" s="16"/>
      <c r="T26" s="16"/>
    </row>
    <row r="27" spans="2:20" s="9" customFormat="1" ht="61.5" customHeight="1">
      <c r="B27" s="28"/>
      <c r="C27" s="97" t="s">
        <v>46</v>
      </c>
      <c r="D27" s="97">
        <v>513100</v>
      </c>
      <c r="E27" s="66" t="s">
        <v>67</v>
      </c>
      <c r="F27" s="61">
        <v>1000000</v>
      </c>
      <c r="G27" s="127">
        <v>2000000</v>
      </c>
      <c r="H27" s="75">
        <v>0</v>
      </c>
      <c r="I27" s="76">
        <f t="shared" si="0"/>
        <v>3000000</v>
      </c>
      <c r="J27" s="18"/>
      <c r="K27" s="18"/>
      <c r="L27" s="16"/>
      <c r="M27" s="16"/>
      <c r="N27" s="16"/>
      <c r="O27" s="16"/>
      <c r="P27" s="16"/>
      <c r="Q27" s="16"/>
      <c r="R27" s="16"/>
      <c r="S27" s="16"/>
      <c r="T27" s="16"/>
    </row>
    <row r="28" spans="2:20" s="9" customFormat="1" ht="61.5" customHeight="1">
      <c r="B28" s="28"/>
      <c r="C28" s="97" t="s">
        <v>64</v>
      </c>
      <c r="D28" s="97">
        <v>424631</v>
      </c>
      <c r="E28" s="66" t="s">
        <v>57</v>
      </c>
      <c r="F28" s="61">
        <v>0</v>
      </c>
      <c r="G28" s="127">
        <v>363358</v>
      </c>
      <c r="H28" s="75">
        <v>0</v>
      </c>
      <c r="I28" s="76">
        <f t="shared" si="0"/>
        <v>363358</v>
      </c>
      <c r="J28" s="18"/>
      <c r="K28" s="18"/>
      <c r="L28" s="16"/>
      <c r="M28" s="16"/>
      <c r="N28" s="16"/>
      <c r="O28" s="16"/>
      <c r="P28" s="16"/>
      <c r="Q28" s="16"/>
      <c r="R28" s="16"/>
      <c r="S28" s="16"/>
      <c r="T28" s="16"/>
    </row>
    <row r="29" spans="2:20" s="9" customFormat="1" ht="61.5" customHeight="1">
      <c r="B29" s="28"/>
      <c r="C29" s="97" t="s">
        <v>65</v>
      </c>
      <c r="D29" s="97">
        <v>513100</v>
      </c>
      <c r="E29" s="66" t="s">
        <v>63</v>
      </c>
      <c r="F29" s="61">
        <v>0</v>
      </c>
      <c r="G29" s="127">
        <v>700000</v>
      </c>
      <c r="H29" s="75">
        <v>0</v>
      </c>
      <c r="I29" s="76">
        <f t="shared" si="0"/>
        <v>700000</v>
      </c>
      <c r="J29" s="18"/>
      <c r="K29" s="18"/>
      <c r="L29" s="16"/>
      <c r="M29" s="16"/>
      <c r="N29" s="16"/>
      <c r="O29" s="16"/>
      <c r="P29" s="16"/>
      <c r="Q29" s="16"/>
      <c r="R29" s="16"/>
      <c r="S29" s="16"/>
      <c r="T29" s="16"/>
    </row>
    <row r="30" spans="2:20" s="9" customFormat="1" ht="61.5" customHeight="1">
      <c r="B30" s="28"/>
      <c r="C30" s="97" t="s">
        <v>66</v>
      </c>
      <c r="D30" s="97">
        <v>423900</v>
      </c>
      <c r="E30" s="66" t="s">
        <v>70</v>
      </c>
      <c r="F30" s="61">
        <v>0</v>
      </c>
      <c r="G30" s="127">
        <v>70000</v>
      </c>
      <c r="H30" s="75">
        <v>0</v>
      </c>
      <c r="I30" s="76">
        <f t="shared" si="0"/>
        <v>70000</v>
      </c>
      <c r="J30" s="18"/>
      <c r="K30" s="18"/>
      <c r="L30" s="16"/>
      <c r="M30" s="16"/>
      <c r="N30" s="16"/>
      <c r="O30" s="16"/>
      <c r="P30" s="16"/>
      <c r="Q30" s="16"/>
      <c r="R30" s="16"/>
      <c r="S30" s="16"/>
      <c r="T30" s="16"/>
    </row>
    <row r="31" spans="2:20" s="9" customFormat="1" ht="61.5" customHeight="1">
      <c r="B31" s="28"/>
      <c r="C31" s="97" t="s">
        <v>53</v>
      </c>
      <c r="D31" s="97">
        <v>423400</v>
      </c>
      <c r="E31" s="66" t="s">
        <v>68</v>
      </c>
      <c r="F31" s="61">
        <v>0</v>
      </c>
      <c r="G31" s="127">
        <v>30000</v>
      </c>
      <c r="H31" s="75">
        <v>0</v>
      </c>
      <c r="I31" s="76">
        <f t="shared" si="0"/>
        <v>30000</v>
      </c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</row>
    <row r="32" spans="2:20" s="9" customFormat="1" ht="61.5" customHeight="1">
      <c r="B32" s="28"/>
      <c r="C32" s="97" t="s">
        <v>69</v>
      </c>
      <c r="D32" s="97">
        <v>512400</v>
      </c>
      <c r="E32" s="66" t="s">
        <v>58</v>
      </c>
      <c r="F32" s="61">
        <v>90000</v>
      </c>
      <c r="G32" s="72">
        <v>370000</v>
      </c>
      <c r="H32" s="75">
        <v>0</v>
      </c>
      <c r="I32" s="76">
        <f>SUM(F32+G32)</f>
        <v>460000</v>
      </c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</row>
    <row r="33" spans="2:20" s="9" customFormat="1" ht="61.5" customHeight="1">
      <c r="B33" s="28"/>
      <c r="C33" s="97">
        <v>3</v>
      </c>
      <c r="D33" s="97">
        <v>424900</v>
      </c>
      <c r="E33" s="66" t="s">
        <v>48</v>
      </c>
      <c r="F33" s="78">
        <v>20000</v>
      </c>
      <c r="G33" s="75">
        <v>0</v>
      </c>
      <c r="H33" s="75">
        <v>0</v>
      </c>
      <c r="I33" s="76">
        <f t="shared" si="0"/>
        <v>20000</v>
      </c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</row>
    <row r="34" spans="2:20" s="9" customFormat="1" ht="126.75" customHeight="1" thickBot="1">
      <c r="B34" s="28"/>
      <c r="C34" s="97">
        <v>4</v>
      </c>
      <c r="D34" s="97">
        <v>511400</v>
      </c>
      <c r="E34" s="66" t="s">
        <v>39</v>
      </c>
      <c r="F34" s="61">
        <v>958560</v>
      </c>
      <c r="G34" s="72">
        <v>0</v>
      </c>
      <c r="H34" s="75">
        <v>0</v>
      </c>
      <c r="I34" s="76">
        <f t="shared" si="0"/>
        <v>958560</v>
      </c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6"/>
    </row>
    <row r="35" spans="2:20" s="12" customFormat="1" ht="64.5" customHeight="1" thickBot="1">
      <c r="B35" s="33"/>
      <c r="C35" s="81" t="s">
        <v>1</v>
      </c>
      <c r="D35" s="81"/>
      <c r="E35" s="82" t="s">
        <v>18</v>
      </c>
      <c r="F35" s="83">
        <f>SUM(F36)</f>
        <v>24150000</v>
      </c>
      <c r="G35" s="83">
        <f>SUM(G36)</f>
        <v>0</v>
      </c>
      <c r="H35" s="83">
        <f>SUM(H36)</f>
        <v>1000000</v>
      </c>
      <c r="I35" s="83">
        <f>SUM(I36)</f>
        <v>25150000</v>
      </c>
      <c r="J35" s="18"/>
      <c r="K35" s="18"/>
      <c r="L35" s="14"/>
      <c r="M35" s="14"/>
      <c r="N35" s="14"/>
      <c r="O35" s="14"/>
      <c r="P35" s="14"/>
      <c r="Q35" s="14"/>
      <c r="R35" s="14"/>
      <c r="S35" s="14"/>
      <c r="T35" s="14"/>
    </row>
    <row r="36" spans="2:20" s="12" customFormat="1" ht="75.75" customHeight="1" thickBot="1">
      <c r="B36" s="29"/>
      <c r="C36" s="100">
        <v>1</v>
      </c>
      <c r="D36" s="106"/>
      <c r="E36" s="107" t="s">
        <v>56</v>
      </c>
      <c r="F36" s="108">
        <f>SUM(F37+F38+F39)</f>
        <v>24150000</v>
      </c>
      <c r="G36" s="108">
        <f>SUM(G37+G38+G39)</f>
        <v>0</v>
      </c>
      <c r="H36" s="108">
        <f>SUM(H37+H38+H39)</f>
        <v>1000000</v>
      </c>
      <c r="I36" s="108">
        <f>SUM(I37+I38+I39)</f>
        <v>25150000</v>
      </c>
      <c r="J36" s="18"/>
      <c r="K36" s="18"/>
      <c r="L36" s="14"/>
      <c r="M36" s="14"/>
      <c r="N36" s="14"/>
      <c r="O36" s="14"/>
      <c r="P36" s="14"/>
      <c r="Q36" s="14"/>
      <c r="R36" s="14"/>
      <c r="S36" s="14"/>
      <c r="T36" s="14"/>
    </row>
    <row r="37" spans="2:20" s="12" customFormat="1" ht="75.75" customHeight="1" thickBot="1">
      <c r="B37" s="29"/>
      <c r="C37" s="97" t="s">
        <v>4</v>
      </c>
      <c r="D37" s="97">
        <v>424900</v>
      </c>
      <c r="E37" s="66" t="s">
        <v>19</v>
      </c>
      <c r="F37" s="84">
        <v>18860000</v>
      </c>
      <c r="G37" s="77">
        <v>0</v>
      </c>
      <c r="H37" s="75">
        <v>1000000</v>
      </c>
      <c r="I37" s="76">
        <f>SUM(F37:H37)</f>
        <v>19860000</v>
      </c>
      <c r="J37" s="18"/>
      <c r="K37" s="18"/>
      <c r="L37" s="14"/>
      <c r="M37" s="14"/>
      <c r="N37" s="14"/>
      <c r="O37" s="14"/>
      <c r="P37" s="14"/>
      <c r="Q37" s="14"/>
      <c r="R37" s="14"/>
      <c r="S37" s="14"/>
      <c r="T37" s="14"/>
    </row>
    <row r="38" spans="2:20" s="12" customFormat="1" ht="75.75" customHeight="1" thickBot="1">
      <c r="B38" s="29"/>
      <c r="C38" s="97" t="s">
        <v>3</v>
      </c>
      <c r="D38" s="97">
        <v>423500</v>
      </c>
      <c r="E38" s="66" t="s">
        <v>20</v>
      </c>
      <c r="F38" s="84">
        <v>330000</v>
      </c>
      <c r="G38" s="71">
        <v>0</v>
      </c>
      <c r="H38" s="80">
        <v>0</v>
      </c>
      <c r="I38" s="76">
        <f>SUM(F38:G38)</f>
        <v>330000</v>
      </c>
      <c r="J38" s="18"/>
      <c r="K38" s="18"/>
      <c r="L38" s="14"/>
      <c r="M38" s="14"/>
      <c r="N38" s="14"/>
      <c r="O38" s="14"/>
      <c r="P38" s="14"/>
      <c r="Q38" s="14"/>
      <c r="R38" s="14"/>
      <c r="S38" s="14"/>
      <c r="T38" s="14"/>
    </row>
    <row r="39" spans="2:20" s="12" customFormat="1" ht="75.75" customHeight="1">
      <c r="B39" s="29"/>
      <c r="C39" s="99" t="s">
        <v>10</v>
      </c>
      <c r="D39" s="99">
        <v>424900</v>
      </c>
      <c r="E39" s="79" t="s">
        <v>52</v>
      </c>
      <c r="F39" s="128">
        <v>4960000</v>
      </c>
      <c r="G39" s="129">
        <v>0</v>
      </c>
      <c r="H39" s="130">
        <v>0</v>
      </c>
      <c r="I39" s="131">
        <f>SUM(F39:G39)</f>
        <v>4960000</v>
      </c>
      <c r="J39" s="18"/>
      <c r="K39" s="18"/>
      <c r="L39" s="14"/>
      <c r="M39" s="14"/>
      <c r="N39" s="14"/>
      <c r="O39" s="14"/>
      <c r="P39" s="14"/>
      <c r="Q39" s="14"/>
      <c r="R39" s="14"/>
      <c r="S39" s="14"/>
      <c r="T39" s="14"/>
    </row>
    <row r="40" spans="2:20" s="12" customFormat="1" ht="75.75" customHeight="1">
      <c r="B40" s="29"/>
      <c r="C40" s="138" t="s">
        <v>60</v>
      </c>
      <c r="D40" s="138"/>
      <c r="E40" s="139" t="s">
        <v>59</v>
      </c>
      <c r="F40" s="140">
        <f aca="true" t="shared" si="1" ref="F40:H41">SUM(F41)</f>
        <v>200000</v>
      </c>
      <c r="G40" s="140">
        <f t="shared" si="1"/>
        <v>0</v>
      </c>
      <c r="H40" s="140">
        <f t="shared" si="1"/>
        <v>0</v>
      </c>
      <c r="I40" s="141">
        <f>SUM(F40:H40)</f>
        <v>200000</v>
      </c>
      <c r="J40" s="18"/>
      <c r="K40" s="18"/>
      <c r="L40" s="14"/>
      <c r="M40" s="14"/>
      <c r="N40" s="14"/>
      <c r="O40" s="14"/>
      <c r="P40" s="14"/>
      <c r="Q40" s="14"/>
      <c r="R40" s="14"/>
      <c r="S40" s="14"/>
      <c r="T40" s="14"/>
    </row>
    <row r="41" spans="2:20" s="12" customFormat="1" ht="75.75" customHeight="1">
      <c r="B41" s="29"/>
      <c r="C41" s="142">
        <v>1</v>
      </c>
      <c r="D41" s="142"/>
      <c r="E41" s="143" t="s">
        <v>61</v>
      </c>
      <c r="F41" s="144">
        <f t="shared" si="1"/>
        <v>200000</v>
      </c>
      <c r="G41" s="144">
        <f t="shared" si="1"/>
        <v>0</v>
      </c>
      <c r="H41" s="144">
        <f t="shared" si="1"/>
        <v>0</v>
      </c>
      <c r="I41" s="145">
        <f>SUM(F41:H41)</f>
        <v>200000</v>
      </c>
      <c r="J41" s="18"/>
      <c r="K41" s="18"/>
      <c r="L41" s="14"/>
      <c r="M41" s="14"/>
      <c r="N41" s="14"/>
      <c r="O41" s="14"/>
      <c r="P41" s="14"/>
      <c r="Q41" s="14"/>
      <c r="R41" s="14"/>
      <c r="S41" s="14"/>
      <c r="T41" s="14"/>
    </row>
    <row r="42" spans="2:20" s="12" customFormat="1" ht="75.75" customHeight="1">
      <c r="B42" s="29"/>
      <c r="C42" s="134" t="s">
        <v>7</v>
      </c>
      <c r="D42" s="134">
        <v>426900</v>
      </c>
      <c r="E42" s="135" t="s">
        <v>62</v>
      </c>
      <c r="F42" s="120">
        <v>200000</v>
      </c>
      <c r="G42" s="136">
        <v>0</v>
      </c>
      <c r="H42" s="136">
        <v>0</v>
      </c>
      <c r="I42" s="137">
        <f>SUM(F42:H42)</f>
        <v>200000</v>
      </c>
      <c r="J42" s="18"/>
      <c r="K42" s="18"/>
      <c r="L42" s="14"/>
      <c r="M42" s="14"/>
      <c r="N42" s="14"/>
      <c r="O42" s="14"/>
      <c r="P42" s="14"/>
      <c r="Q42" s="14"/>
      <c r="R42" s="14"/>
      <c r="S42" s="14"/>
      <c r="T42" s="14"/>
    </row>
    <row r="43" spans="2:20" ht="72" customHeight="1" thickBot="1">
      <c r="B43" s="31"/>
      <c r="C43" s="132"/>
      <c r="D43" s="132"/>
      <c r="E43" s="116" t="s">
        <v>27</v>
      </c>
      <c r="F43" s="133">
        <f>SUM(F6+F11+F35+F40)</f>
        <v>28914417</v>
      </c>
      <c r="G43" s="133">
        <f>SUM(G6+G11+G35+G40)</f>
        <v>4893080</v>
      </c>
      <c r="H43" s="133">
        <f>SUM(H6+H11+H35+H40)</f>
        <v>1000000</v>
      </c>
      <c r="I43" s="133">
        <f>SUM(I6+I11+I35+I40)</f>
        <v>34807497</v>
      </c>
      <c r="J43" s="18"/>
      <c r="K43" s="18"/>
      <c r="L43" s="14"/>
      <c r="M43" s="14"/>
      <c r="N43" s="14"/>
      <c r="O43" s="14"/>
      <c r="P43" s="14"/>
      <c r="Q43" s="14"/>
      <c r="R43" s="14"/>
      <c r="S43" s="14"/>
      <c r="T43" s="14"/>
    </row>
    <row r="44" spans="2:20" ht="47.25" customHeight="1" thickBot="1">
      <c r="B44" s="24"/>
      <c r="F44" s="85"/>
      <c r="G44" s="85"/>
      <c r="H44" s="85"/>
      <c r="I44" s="4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4"/>
    </row>
    <row r="45" spans="2:20" ht="36.75" customHeight="1">
      <c r="B45" s="14"/>
      <c r="F45" s="85"/>
      <c r="G45" s="85"/>
      <c r="H45" s="85"/>
      <c r="I45" s="4"/>
      <c r="J45" s="17"/>
      <c r="K45" s="20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6" customFormat="1" ht="31.5" customHeight="1">
      <c r="A46" s="5"/>
      <c r="B46" s="14"/>
      <c r="C46" s="2"/>
      <c r="D46" s="2"/>
      <c r="E46" s="41"/>
      <c r="F46" s="85"/>
      <c r="G46" s="85"/>
      <c r="H46" s="85"/>
      <c r="I46" s="4"/>
      <c r="J46" s="19"/>
      <c r="K46" s="19"/>
      <c r="L46" s="23"/>
      <c r="M46" s="23"/>
      <c r="N46" s="25"/>
      <c r="O46" s="25"/>
      <c r="P46" s="25"/>
      <c r="Q46" s="25"/>
      <c r="R46" s="25"/>
      <c r="S46" s="25"/>
      <c r="T46" s="25"/>
    </row>
    <row r="47" spans="2:20" ht="51" customHeight="1">
      <c r="B47" s="14"/>
      <c r="F47" s="85"/>
      <c r="G47" s="85"/>
      <c r="H47" s="85"/>
      <c r="I47" s="4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32.25" customHeight="1">
      <c r="B48" s="14"/>
      <c r="F48" s="85"/>
      <c r="G48" s="85"/>
      <c r="H48" s="85"/>
      <c r="I48" s="4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32.25" customHeight="1">
      <c r="B49" s="14"/>
      <c r="F49" s="85"/>
      <c r="G49" s="85"/>
      <c r="H49" s="85"/>
      <c r="I49" s="4"/>
      <c r="J49" s="13"/>
      <c r="K49" s="13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32.25" customHeight="1">
      <c r="B50" s="14"/>
      <c r="E50" s="147"/>
      <c r="F50" s="85"/>
      <c r="G50" s="87"/>
      <c r="H50" s="87"/>
      <c r="I50" s="4"/>
      <c r="J50" s="13"/>
      <c r="K50" s="17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32.25" customHeight="1">
      <c r="B51" s="14"/>
      <c r="E51" s="148"/>
      <c r="F51" s="85"/>
      <c r="I51" s="4"/>
      <c r="J51" s="13"/>
      <c r="K51" s="13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32.25" customHeight="1">
      <c r="B52" s="14"/>
      <c r="E52" s="88"/>
      <c r="F52" s="85"/>
      <c r="I52" s="4"/>
      <c r="J52" s="13"/>
      <c r="K52" s="13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32.25" customHeight="1">
      <c r="B53" s="14"/>
      <c r="E53" s="89"/>
      <c r="F53" s="85"/>
      <c r="J53" s="13"/>
      <c r="K53" s="13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32.25" customHeight="1">
      <c r="B54" s="14"/>
      <c r="E54" s="89"/>
      <c r="F54" s="85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32.25" customHeight="1">
      <c r="B55" s="14"/>
      <c r="E55" s="89"/>
      <c r="F55" s="85"/>
      <c r="J55" s="13"/>
      <c r="K55" s="13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32.25" customHeight="1">
      <c r="B56" s="14"/>
      <c r="E56" s="89"/>
      <c r="F56" s="85"/>
      <c r="G56" s="4"/>
      <c r="H56" s="4"/>
      <c r="J56" s="13"/>
      <c r="K56" s="13"/>
      <c r="L56" s="14"/>
      <c r="M56" s="14"/>
      <c r="N56" s="14"/>
      <c r="O56" s="14"/>
      <c r="P56" s="14"/>
      <c r="Q56" s="14"/>
      <c r="R56" s="14"/>
      <c r="S56" s="14"/>
      <c r="T56" s="14"/>
    </row>
    <row r="57" spans="2:20" ht="32.25" customHeight="1">
      <c r="B57" s="14"/>
      <c r="E57" s="89"/>
      <c r="F57" s="85"/>
      <c r="J57" s="13"/>
      <c r="K57" s="13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32.25" customHeight="1">
      <c r="B58" s="14"/>
      <c r="E58" s="89"/>
      <c r="F58" s="85"/>
      <c r="J58" s="13"/>
      <c r="K58" s="13"/>
      <c r="L58" s="14"/>
      <c r="M58" s="14"/>
      <c r="N58" s="14"/>
      <c r="O58" s="14"/>
      <c r="P58" s="14"/>
      <c r="Q58" s="14"/>
      <c r="R58" s="14"/>
      <c r="S58" s="14"/>
      <c r="T58" s="14"/>
    </row>
    <row r="59" spans="2:20" ht="32.25" customHeight="1">
      <c r="B59" s="14"/>
      <c r="E59" s="89"/>
      <c r="F59" s="85"/>
      <c r="J59" s="13"/>
      <c r="K59" s="13"/>
      <c r="L59" s="14"/>
      <c r="M59" s="14"/>
      <c r="N59" s="14"/>
      <c r="O59" s="14"/>
      <c r="P59" s="14"/>
      <c r="Q59" s="14"/>
      <c r="R59" s="14"/>
      <c r="S59" s="14"/>
      <c r="T59" s="14"/>
    </row>
    <row r="60" spans="2:20" ht="32.25" customHeight="1">
      <c r="B60" s="14"/>
      <c r="E60" s="88"/>
      <c r="F60" s="85"/>
      <c r="J60" s="13"/>
      <c r="K60" s="13"/>
      <c r="L60" s="14"/>
      <c r="M60" s="14"/>
      <c r="N60" s="14"/>
      <c r="O60" s="14"/>
      <c r="P60" s="14"/>
      <c r="Q60" s="14"/>
      <c r="R60" s="14"/>
      <c r="S60" s="14"/>
      <c r="T60" s="14"/>
    </row>
    <row r="61" spans="2:20" ht="32.25" customHeight="1">
      <c r="B61" s="14"/>
      <c r="E61" s="89"/>
      <c r="F61" s="85"/>
      <c r="G61" s="4"/>
      <c r="H61" s="4"/>
      <c r="J61" s="13"/>
      <c r="K61" s="13"/>
      <c r="L61" s="14"/>
      <c r="M61" s="14"/>
      <c r="N61" s="14"/>
      <c r="O61" s="14"/>
      <c r="P61" s="14"/>
      <c r="Q61" s="14"/>
      <c r="R61" s="14"/>
      <c r="S61" s="14"/>
      <c r="T61" s="14"/>
    </row>
    <row r="62" spans="2:20" ht="12.75" customHeight="1">
      <c r="B62" s="14"/>
      <c r="E62" s="89"/>
      <c r="F62" s="85"/>
      <c r="J62" s="13"/>
      <c r="K62" s="13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8" customHeight="1">
      <c r="B63" s="14"/>
      <c r="E63" s="89"/>
      <c r="F63" s="85"/>
      <c r="J63" s="13"/>
      <c r="K63" s="13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21" customHeight="1">
      <c r="B64" s="14"/>
      <c r="E64" s="89"/>
      <c r="F64" s="85"/>
      <c r="J64" s="13"/>
      <c r="K64" s="13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8.75" customHeight="1">
      <c r="B65" s="14"/>
      <c r="E65" s="89"/>
      <c r="F65" s="85"/>
      <c r="J65" s="13"/>
      <c r="K65" s="13"/>
      <c r="L65" s="14"/>
      <c r="M65" s="14"/>
      <c r="N65" s="14"/>
      <c r="O65" s="14"/>
      <c r="P65" s="14"/>
      <c r="Q65" s="14"/>
      <c r="R65" s="14"/>
      <c r="S65" s="14"/>
      <c r="T65" s="14"/>
    </row>
    <row r="66" spans="2:20" ht="18.75" customHeight="1">
      <c r="B66" s="14"/>
      <c r="E66" s="89"/>
      <c r="F66" s="90"/>
      <c r="J66" s="13"/>
      <c r="K66" s="13"/>
      <c r="L66" s="14"/>
      <c r="M66" s="14"/>
      <c r="N66" s="14"/>
      <c r="O66" s="14"/>
      <c r="P66" s="14"/>
      <c r="Q66" s="14"/>
      <c r="R66" s="14"/>
      <c r="S66" s="14"/>
      <c r="T66" s="14"/>
    </row>
    <row r="67" spans="2:20" ht="26.25" customHeight="1">
      <c r="B67" s="14"/>
      <c r="E67" s="88"/>
      <c r="F67" s="85"/>
      <c r="I67" s="4"/>
      <c r="J67" s="13"/>
      <c r="K67" s="13"/>
      <c r="L67" s="14"/>
      <c r="M67" s="14"/>
      <c r="N67" s="14"/>
      <c r="O67" s="14"/>
      <c r="P67" s="14"/>
      <c r="Q67" s="14"/>
      <c r="R67" s="14"/>
      <c r="S67" s="14"/>
      <c r="T67" s="14"/>
    </row>
    <row r="68" spans="2:20" ht="13.5" customHeight="1">
      <c r="B68" s="14"/>
      <c r="E68" s="89"/>
      <c r="F68" s="85"/>
      <c r="J68" s="13"/>
      <c r="K68" s="13"/>
      <c r="L68" s="14"/>
      <c r="M68" s="14"/>
      <c r="N68" s="14"/>
      <c r="O68" s="14"/>
      <c r="P68" s="14"/>
      <c r="Q68" s="14"/>
      <c r="R68" s="14"/>
      <c r="S68" s="14"/>
      <c r="T68" s="14"/>
    </row>
    <row r="69" spans="2:20" ht="49.5" customHeight="1">
      <c r="B69" s="14"/>
      <c r="E69" s="89"/>
      <c r="J69" s="13"/>
      <c r="K69" s="13"/>
      <c r="L69" s="14"/>
      <c r="M69" s="14"/>
      <c r="N69" s="14"/>
      <c r="O69" s="14"/>
      <c r="P69" s="14"/>
      <c r="Q69" s="14"/>
      <c r="R69" s="14"/>
      <c r="S69" s="14"/>
      <c r="T69" s="14"/>
    </row>
    <row r="70" spans="2:20" ht="15.75">
      <c r="B70" s="14"/>
      <c r="E70" s="88"/>
      <c r="J70" s="13"/>
      <c r="K70" s="13"/>
      <c r="L70" s="14"/>
      <c r="M70" s="14"/>
      <c r="N70" s="14"/>
      <c r="O70" s="14"/>
      <c r="P70" s="14"/>
      <c r="Q70" s="14"/>
      <c r="R70" s="14"/>
      <c r="S70" s="14"/>
      <c r="T70" s="14"/>
    </row>
    <row r="71" spans="2:20" ht="15.75">
      <c r="B71" s="14"/>
      <c r="E71" s="91"/>
      <c r="J71" s="13"/>
      <c r="K71" s="13"/>
      <c r="L71" s="14"/>
      <c r="M71" s="14"/>
      <c r="N71" s="14"/>
      <c r="O71" s="14"/>
      <c r="P71" s="14"/>
      <c r="Q71" s="14"/>
      <c r="R71" s="14"/>
      <c r="S71" s="14"/>
      <c r="T71" s="14"/>
    </row>
    <row r="72" spans="2:20" ht="15.75">
      <c r="B72" s="14"/>
      <c r="E72" s="92"/>
      <c r="J72" s="13"/>
      <c r="K72" s="13"/>
      <c r="L72" s="14"/>
      <c r="M72" s="14"/>
      <c r="N72" s="14"/>
      <c r="O72" s="14"/>
      <c r="P72" s="14"/>
      <c r="Q72" s="14"/>
      <c r="R72" s="14"/>
      <c r="S72" s="14"/>
      <c r="T72" s="14"/>
    </row>
    <row r="73" spans="2:20" ht="15.75">
      <c r="B73" s="14"/>
      <c r="E73" s="93"/>
      <c r="J73" s="13"/>
      <c r="K73" s="13"/>
      <c r="L73" s="14"/>
      <c r="M73" s="14"/>
      <c r="N73" s="14"/>
      <c r="O73" s="14"/>
      <c r="P73" s="14"/>
      <c r="Q73" s="14"/>
      <c r="R73" s="14"/>
      <c r="S73" s="14"/>
      <c r="T73" s="14"/>
    </row>
    <row r="74" spans="2:20" ht="15.75">
      <c r="B74" s="14"/>
      <c r="E74" s="92"/>
      <c r="J74" s="13"/>
      <c r="K74" s="13"/>
      <c r="L74" s="14"/>
      <c r="M74" s="14"/>
      <c r="N74" s="14"/>
      <c r="O74" s="14"/>
      <c r="P74" s="14"/>
      <c r="Q74" s="14"/>
      <c r="R74" s="14"/>
      <c r="S74" s="14"/>
      <c r="T74" s="14"/>
    </row>
    <row r="75" spans="2:20" ht="15.75">
      <c r="B75" s="14"/>
      <c r="J75" s="13"/>
      <c r="K75" s="13"/>
      <c r="L75" s="14"/>
      <c r="M75" s="14"/>
      <c r="N75" s="14"/>
      <c r="O75" s="14"/>
      <c r="P75" s="14"/>
      <c r="Q75" s="14"/>
      <c r="R75" s="14"/>
      <c r="S75" s="14"/>
      <c r="T75" s="14"/>
    </row>
    <row r="76" spans="2:20" ht="15.75">
      <c r="B76" s="14"/>
      <c r="J76" s="13"/>
      <c r="K76" s="13"/>
      <c r="L76" s="14"/>
      <c r="M76" s="14"/>
      <c r="N76" s="14"/>
      <c r="O76" s="14"/>
      <c r="P76" s="14"/>
      <c r="Q76" s="14"/>
      <c r="R76" s="14"/>
      <c r="S76" s="14"/>
      <c r="T76" s="14"/>
    </row>
    <row r="77" spans="2:20" ht="15.75">
      <c r="B77" s="14"/>
      <c r="J77" s="13"/>
      <c r="K77" s="13"/>
      <c r="L77" s="14"/>
      <c r="M77" s="14"/>
      <c r="N77" s="14"/>
      <c r="O77" s="14"/>
      <c r="P77" s="14"/>
      <c r="Q77" s="14"/>
      <c r="R77" s="14"/>
      <c r="S77" s="14"/>
      <c r="T77" s="14"/>
    </row>
    <row r="79" ht="15">
      <c r="E79" s="147"/>
    </row>
    <row r="80" ht="15">
      <c r="E80" s="149"/>
    </row>
    <row r="81" ht="15">
      <c r="E81" s="94"/>
    </row>
    <row r="82" ht="15">
      <c r="E82" s="86"/>
    </row>
    <row r="83" ht="15">
      <c r="E83" s="86"/>
    </row>
    <row r="84" ht="15">
      <c r="E84" s="86"/>
    </row>
    <row r="85" ht="15">
      <c r="E85" s="86"/>
    </row>
    <row r="86" ht="15">
      <c r="E86" s="86"/>
    </row>
    <row r="87" ht="15">
      <c r="E87" s="86"/>
    </row>
    <row r="88" ht="15">
      <c r="E88" s="86"/>
    </row>
    <row r="89" ht="15">
      <c r="E89" s="94"/>
    </row>
    <row r="90" ht="15">
      <c r="E90" s="86"/>
    </row>
    <row r="91" ht="15">
      <c r="E91" s="86"/>
    </row>
    <row r="92" ht="15">
      <c r="E92" s="86"/>
    </row>
    <row r="93" ht="15">
      <c r="E93" s="86"/>
    </row>
    <row r="94" ht="15">
      <c r="E94" s="86"/>
    </row>
    <row r="95" ht="15">
      <c r="E95" s="94"/>
    </row>
    <row r="96" ht="15">
      <c r="E96" s="94"/>
    </row>
    <row r="97" ht="15">
      <c r="E97" s="86"/>
    </row>
    <row r="98" ht="15">
      <c r="E98" s="86"/>
    </row>
    <row r="99" ht="15">
      <c r="E99" s="94"/>
    </row>
    <row r="101" ht="15">
      <c r="E101" s="95"/>
    </row>
  </sheetData>
  <sheetProtection/>
  <mergeCells count="3">
    <mergeCell ref="E50:E51"/>
    <mergeCell ref="E79:E80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50"/>
  <sheetViews>
    <sheetView zoomScalePageLayoutView="0" workbookViewId="0" topLeftCell="A28">
      <selection activeCell="B51" sqref="B51"/>
    </sheetView>
  </sheetViews>
  <sheetFormatPr defaultColWidth="9.140625" defaultRowHeight="12.75"/>
  <cols>
    <col min="2" max="2" width="12.421875" style="32" customWidth="1"/>
    <col min="3" max="3" width="12.7109375" style="32" bestFit="1" customWidth="1"/>
    <col min="4" max="6" width="11.7109375" style="32" bestFit="1" customWidth="1"/>
    <col min="7" max="7" width="12.7109375" style="32" bestFit="1" customWidth="1"/>
    <col min="8" max="10" width="9.140625" style="32" customWidth="1"/>
  </cols>
  <sheetData>
    <row r="4" spans="2:6" ht="12.75">
      <c r="B4" s="32">
        <v>2448000</v>
      </c>
      <c r="C4" s="32">
        <v>1500000</v>
      </c>
      <c r="D4" s="32">
        <v>2000000</v>
      </c>
      <c r="E4" s="32">
        <v>100000</v>
      </c>
      <c r="F4" s="32">
        <v>2000000</v>
      </c>
    </row>
    <row r="5" spans="2:5" ht="12.75">
      <c r="B5" s="32">
        <v>400000</v>
      </c>
      <c r="C5" s="32">
        <v>2000000</v>
      </c>
      <c r="D5" s="32">
        <v>3000000</v>
      </c>
      <c r="E5" s="32">
        <v>900000</v>
      </c>
    </row>
    <row r="6" spans="2:4" ht="12.75">
      <c r="B6" s="32">
        <v>350000</v>
      </c>
      <c r="C6" s="32">
        <v>3000000</v>
      </c>
      <c r="D6" s="32">
        <v>958560</v>
      </c>
    </row>
    <row r="7" spans="3:4" ht="12.75">
      <c r="C7" s="32">
        <v>370000</v>
      </c>
      <c r="D7" s="32">
        <v>3500000</v>
      </c>
    </row>
    <row r="8" ht="12.75">
      <c r="C8" s="32">
        <v>40000</v>
      </c>
    </row>
    <row r="9" ht="12.75">
      <c r="C9" s="32">
        <v>510000</v>
      </c>
    </row>
    <row r="10" ht="12.75">
      <c r="C10" s="32">
        <v>190000</v>
      </c>
    </row>
    <row r="11" ht="12.75">
      <c r="C11" s="32">
        <v>996000</v>
      </c>
    </row>
    <row r="12" ht="12.75">
      <c r="C12" s="32">
        <v>50000</v>
      </c>
    </row>
    <row r="13" ht="12.75">
      <c r="C13" s="32">
        <v>100000</v>
      </c>
    </row>
    <row r="14" ht="12.75">
      <c r="C14" s="32">
        <v>11000000</v>
      </c>
    </row>
    <row r="15" ht="12.75">
      <c r="C15" s="32">
        <v>5500000</v>
      </c>
    </row>
    <row r="16" ht="12.75">
      <c r="C16" s="32">
        <v>1000000</v>
      </c>
    </row>
    <row r="23" spans="2:12" ht="12.75">
      <c r="B23" s="32">
        <f>SUM(B4:B22)</f>
        <v>3198000</v>
      </c>
      <c r="C23" s="32">
        <f>SUM(C4:C22)</f>
        <v>26256000</v>
      </c>
      <c r="D23" s="32">
        <f>SUM(D4:D22)</f>
        <v>9458560</v>
      </c>
      <c r="E23" s="32">
        <f>SUM(E4:E22)</f>
        <v>1000000</v>
      </c>
      <c r="F23" s="32">
        <f>SUM(F4:F22)</f>
        <v>2000000</v>
      </c>
      <c r="G23" s="32">
        <f>SUM(B23:F23)</f>
        <v>41912560</v>
      </c>
      <c r="K23" s="32"/>
      <c r="L23" s="32"/>
    </row>
    <row r="32" ht="12.75">
      <c r="B32" s="32">
        <v>23412010</v>
      </c>
    </row>
    <row r="35" spans="2:7" ht="12.75">
      <c r="B35" s="32">
        <v>2000000</v>
      </c>
      <c r="C35" s="32">
        <v>40000</v>
      </c>
      <c r="D35" s="32">
        <v>510000</v>
      </c>
      <c r="E35" s="32">
        <v>900000</v>
      </c>
      <c r="F35" s="32">
        <v>1872000</v>
      </c>
      <c r="G35" s="32">
        <v>5500000</v>
      </c>
    </row>
    <row r="36" spans="2:7" ht="12.75">
      <c r="B36" s="32">
        <v>1500000</v>
      </c>
      <c r="C36" s="32">
        <v>996000</v>
      </c>
      <c r="D36" s="32">
        <v>100000</v>
      </c>
      <c r="E36" s="32">
        <v>50000</v>
      </c>
      <c r="F36" s="32">
        <v>958560</v>
      </c>
      <c r="G36" s="32">
        <v>5246478</v>
      </c>
    </row>
    <row r="37" spans="2:5" ht="12.75">
      <c r="B37" s="32">
        <v>2463608</v>
      </c>
      <c r="D37" s="32">
        <v>190000</v>
      </c>
      <c r="E37" s="32">
        <v>2000000</v>
      </c>
    </row>
    <row r="38" spans="2:5" ht="12.75">
      <c r="B38" s="32">
        <v>370000</v>
      </c>
      <c r="E38" s="32">
        <v>3000000</v>
      </c>
    </row>
    <row r="39" spans="2:11" ht="12.75">
      <c r="B39" s="32">
        <f>SUM(B35:B38)</f>
        <v>6333608</v>
      </c>
      <c r="C39" s="32">
        <f>SUM(C35:C38)</f>
        <v>1036000</v>
      </c>
      <c r="D39" s="32">
        <f>SUM(D35:D38)</f>
        <v>800000</v>
      </c>
      <c r="E39" s="32">
        <v>100000</v>
      </c>
      <c r="F39" s="32">
        <f aca="true" t="shared" si="0" ref="F39:K39">SUM(F35:F38)</f>
        <v>2830560</v>
      </c>
      <c r="G39" s="32">
        <f t="shared" si="0"/>
        <v>10746478</v>
      </c>
      <c r="H39" s="32">
        <f t="shared" si="0"/>
        <v>0</v>
      </c>
      <c r="I39" s="32">
        <f t="shared" si="0"/>
        <v>0</v>
      </c>
      <c r="J39" s="32">
        <f t="shared" si="0"/>
        <v>0</v>
      </c>
      <c r="K39" s="32">
        <f t="shared" si="0"/>
        <v>0</v>
      </c>
    </row>
    <row r="40" spans="5:7" ht="12.75">
      <c r="E40" s="32">
        <v>100000</v>
      </c>
      <c r="G40" s="32">
        <v>11400000</v>
      </c>
    </row>
    <row r="41" spans="5:7" ht="12.75">
      <c r="E41" s="32">
        <f>SUM(E35:E40)</f>
        <v>6150000</v>
      </c>
      <c r="G41" s="32">
        <f>SUM(G39:G40)</f>
        <v>22146478</v>
      </c>
    </row>
    <row r="44" ht="12.75">
      <c r="B44" s="32">
        <v>6333608</v>
      </c>
    </row>
    <row r="45" ht="12.75">
      <c r="B45" s="32">
        <v>16516560</v>
      </c>
    </row>
    <row r="46" ht="12.75">
      <c r="B46" s="32">
        <v>22146478</v>
      </c>
    </row>
    <row r="47" ht="12.75">
      <c r="B47" s="32">
        <v>480000</v>
      </c>
    </row>
    <row r="48" ht="12.75">
      <c r="B48" s="32">
        <f>SUM(B44:B47)</f>
        <v>45476646</v>
      </c>
    </row>
    <row r="49" ht="12.75">
      <c r="B49" s="32">
        <v>800000</v>
      </c>
    </row>
    <row r="50" ht="12.75">
      <c r="B50" s="32">
        <f>SUM(B48:B49)</f>
        <v>46276646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B40"/>
  <sheetViews>
    <sheetView zoomScalePageLayoutView="0" workbookViewId="0" topLeftCell="A16">
      <selection activeCell="D39" sqref="D39"/>
    </sheetView>
  </sheetViews>
  <sheetFormatPr defaultColWidth="9.140625" defaultRowHeight="12.75"/>
  <cols>
    <col min="2" max="2" width="15.7109375" style="32" customWidth="1"/>
  </cols>
  <sheetData>
    <row r="6" ht="12.75">
      <c r="B6" s="32">
        <v>440000</v>
      </c>
    </row>
    <row r="7" ht="12.75">
      <c r="B7" s="32">
        <v>454968</v>
      </c>
    </row>
    <row r="8" ht="12.75">
      <c r="B8" s="32">
        <v>700000</v>
      </c>
    </row>
    <row r="9" ht="12.75">
      <c r="B9" s="32">
        <v>70000</v>
      </c>
    </row>
    <row r="10" ht="12.75">
      <c r="B10" s="32">
        <v>19133.98</v>
      </c>
    </row>
    <row r="11" ht="12.75">
      <c r="B11" s="32">
        <v>50000</v>
      </c>
    </row>
    <row r="12" ht="12.75">
      <c r="B12" s="32">
        <v>250000</v>
      </c>
    </row>
    <row r="13" ht="12.75">
      <c r="B13" s="32">
        <v>62540</v>
      </c>
    </row>
    <row r="14" ht="12.75">
      <c r="B14" s="32">
        <v>1500000</v>
      </c>
    </row>
    <row r="15" ht="12.75">
      <c r="B15" s="32">
        <v>200000</v>
      </c>
    </row>
    <row r="16" ht="12.75">
      <c r="B16" s="32">
        <v>100000</v>
      </c>
    </row>
    <row r="17" ht="12.75">
      <c r="B17" s="32">
        <v>300000</v>
      </c>
    </row>
    <row r="18" ht="12.75">
      <c r="B18" s="32">
        <v>30000</v>
      </c>
    </row>
    <row r="19" ht="12.75">
      <c r="B19" s="32">
        <f>SUM(B6:B18)</f>
        <v>4176641.98</v>
      </c>
    </row>
    <row r="25" ht="12.75">
      <c r="B25" s="32">
        <v>353358</v>
      </c>
    </row>
    <row r="26" ht="12.75">
      <c r="B26" s="32">
        <v>454968</v>
      </c>
    </row>
    <row r="27" ht="12.75">
      <c r="B27" s="32">
        <v>700000</v>
      </c>
    </row>
    <row r="28" ht="12.75">
      <c r="B28" s="32">
        <v>70000</v>
      </c>
    </row>
    <row r="29" ht="12.75">
      <c r="B29" s="32">
        <v>19134</v>
      </c>
    </row>
    <row r="30" ht="12.75">
      <c r="B30" s="32">
        <v>80000</v>
      </c>
    </row>
    <row r="31" ht="12.75">
      <c r="B31" s="32">
        <v>300000</v>
      </c>
    </row>
    <row r="32" ht="12.75">
      <c r="B32" s="32">
        <v>62540</v>
      </c>
    </row>
    <row r="33" ht="12.75">
      <c r="B33" s="32">
        <v>2000000</v>
      </c>
    </row>
    <row r="34" ht="12.75">
      <c r="B34" s="32">
        <v>30000</v>
      </c>
    </row>
    <row r="35" ht="12.75">
      <c r="B35" s="32">
        <v>30000</v>
      </c>
    </row>
    <row r="36" ht="12.75">
      <c r="B36" s="32">
        <f>SUM(B25:B35)</f>
        <v>4100000</v>
      </c>
    </row>
    <row r="37" ht="12.75">
      <c r="B37" s="32">
        <v>4100000</v>
      </c>
    </row>
    <row r="38" ht="12.75">
      <c r="B38" s="32">
        <f>SUM(B36-B37)</f>
        <v>0</v>
      </c>
    </row>
    <row r="40" ht="12.75">
      <c r="B40" s="32">
        <f>SUM(B25-B38)</f>
        <v>353358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6:B17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3.57421875" style="32" customWidth="1"/>
    <col min="3" max="8" width="9.140625" style="32" customWidth="1"/>
  </cols>
  <sheetData>
    <row r="6" ht="12.75">
      <c r="B6" s="32">
        <v>363358</v>
      </c>
    </row>
    <row r="7" ht="12.75">
      <c r="B7" s="32">
        <v>454968</v>
      </c>
    </row>
    <row r="8" ht="12.75">
      <c r="B8" s="32">
        <v>700000</v>
      </c>
    </row>
    <row r="9" ht="12.75">
      <c r="B9" s="32">
        <v>70000</v>
      </c>
    </row>
    <row r="10" ht="12.75">
      <c r="B10" s="32">
        <v>19134</v>
      </c>
    </row>
    <row r="11" ht="12.75">
      <c r="B11" s="32">
        <v>80000</v>
      </c>
    </row>
    <row r="12" ht="12.75">
      <c r="B12" s="32">
        <v>290000</v>
      </c>
    </row>
    <row r="13" ht="12.75">
      <c r="B13" s="32">
        <v>62540</v>
      </c>
    </row>
    <row r="14" ht="12.75">
      <c r="B14" s="32">
        <v>2000000</v>
      </c>
    </row>
    <row r="15" ht="12.75">
      <c r="B15" s="32">
        <v>30000</v>
      </c>
    </row>
    <row r="16" ht="12.75">
      <c r="B16" s="32">
        <v>30000</v>
      </c>
    </row>
    <row r="17" ht="12.75">
      <c r="B17" s="32">
        <f>SUM(B6:B16)</f>
        <v>4100000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2014-09-02T05:31:54Z</cp:lastPrinted>
  <dcterms:created xsi:type="dcterms:W3CDTF">2008-12-18T08:04:44Z</dcterms:created>
  <dcterms:modified xsi:type="dcterms:W3CDTF">2014-11-18T14:09:36Z</dcterms:modified>
  <cp:category/>
  <cp:version/>
  <cp:contentType/>
  <cp:contentStatus/>
</cp:coreProperties>
</file>