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Print_Area" localSheetId="0">Sheet1!$A$1:$N$60</definedName>
  </definedNames>
  <calcPr calcId="125725"/>
</workbook>
</file>

<file path=xl/calcChain.xml><?xml version="1.0" encoding="utf-8"?>
<calcChain xmlns="http://schemas.openxmlformats.org/spreadsheetml/2006/main">
  <c r="F55" i="1"/>
  <c r="G55"/>
  <c r="I55"/>
  <c r="J55"/>
  <c r="K55"/>
  <c r="L55"/>
  <c r="M55"/>
  <c r="D43"/>
  <c r="D44"/>
  <c r="D45"/>
  <c r="E45" s="1"/>
  <c r="D46"/>
  <c r="D47"/>
  <c r="E47" s="1"/>
  <c r="D48"/>
  <c r="D49"/>
  <c r="E49" s="1"/>
  <c r="D50"/>
  <c r="E50" s="1"/>
  <c r="D51"/>
  <c r="E51" s="1"/>
  <c r="D52"/>
  <c r="E52" s="1"/>
  <c r="D53"/>
  <c r="E53" s="1"/>
  <c r="D54"/>
  <c r="E54" s="1"/>
  <c r="C44"/>
  <c r="C45"/>
  <c r="C46"/>
  <c r="C47"/>
  <c r="C48"/>
  <c r="C49"/>
  <c r="C50"/>
  <c r="C51"/>
  <c r="C52"/>
  <c r="C53"/>
  <c r="C54"/>
  <c r="C43"/>
  <c r="L56"/>
  <c r="M56"/>
  <c r="E46"/>
  <c r="M21"/>
  <c r="L21"/>
  <c r="F21"/>
  <c r="F23" s="1"/>
  <c r="D21"/>
  <c r="C21"/>
  <c r="N20"/>
  <c r="G20"/>
  <c r="H20" s="1"/>
  <c r="E20"/>
  <c r="N19"/>
  <c r="G19"/>
  <c r="H19" s="1"/>
  <c r="E19"/>
  <c r="N18"/>
  <c r="G18"/>
  <c r="H18" s="1"/>
  <c r="E18"/>
  <c r="N17"/>
  <c r="G17"/>
  <c r="H17" s="1"/>
  <c r="E17"/>
  <c r="N16"/>
  <c r="G16"/>
  <c r="H16" s="1"/>
  <c r="E16"/>
  <c r="N15"/>
  <c r="G15"/>
  <c r="H15" s="1"/>
  <c r="E15"/>
  <c r="N14"/>
  <c r="G14"/>
  <c r="H14" s="1"/>
  <c r="E14"/>
  <c r="N13"/>
  <c r="G13"/>
  <c r="H13" s="1"/>
  <c r="E13"/>
  <c r="N12"/>
  <c r="G12"/>
  <c r="H12" s="1"/>
  <c r="E12"/>
  <c r="N11"/>
  <c r="G11"/>
  <c r="H11" s="1"/>
  <c r="E11"/>
  <c r="N10"/>
  <c r="G10"/>
  <c r="H10" s="1"/>
  <c r="E10"/>
  <c r="N9"/>
  <c r="N21" s="1"/>
  <c r="G9"/>
  <c r="G21" s="1"/>
  <c r="E9"/>
  <c r="E21" s="1"/>
  <c r="D23"/>
  <c r="J23"/>
  <c r="L23"/>
  <c r="M23"/>
  <c r="I23"/>
  <c r="N44"/>
  <c r="N45"/>
  <c r="N46"/>
  <c r="N47"/>
  <c r="N48"/>
  <c r="N49"/>
  <c r="N50"/>
  <c r="N55" s="1"/>
  <c r="N51"/>
  <c r="N52"/>
  <c r="N53"/>
  <c r="N54"/>
  <c r="N43"/>
  <c r="H45"/>
  <c r="H46"/>
  <c r="H47"/>
  <c r="H48"/>
  <c r="H49"/>
  <c r="H50"/>
  <c r="H51"/>
  <c r="H52"/>
  <c r="H53"/>
  <c r="H54"/>
  <c r="E44"/>
  <c r="E48"/>
  <c r="F56"/>
  <c r="K23"/>
  <c r="C23"/>
  <c r="H55" l="1"/>
  <c r="D55"/>
  <c r="D56" s="1"/>
  <c r="C55"/>
  <c r="C56" s="1"/>
  <c r="N56"/>
  <c r="H9"/>
  <c r="H21" s="1"/>
  <c r="G23"/>
  <c r="N23"/>
  <c r="H44"/>
  <c r="E23"/>
  <c r="H23"/>
  <c r="E43"/>
  <c r="H43"/>
  <c r="H56" l="1"/>
  <c r="E55"/>
  <c r="E56" s="1"/>
  <c r="G56"/>
</calcChain>
</file>

<file path=xl/sharedStrings.xml><?xml version="1.0" encoding="utf-8"?>
<sst xmlns="http://schemas.openxmlformats.org/spreadsheetml/2006/main" count="70" uniqueCount="31">
  <si>
    <t>ИСПЛАТА 2014.</t>
  </si>
  <si>
    <t>УКУПНО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</si>
  <si>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</si>
  <si>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</si>
  <si>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</si>
  <si>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</si>
  <si>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</si>
  <si>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</si>
  <si>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</si>
  <si>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</si>
  <si>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</si>
  <si>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</si>
  <si>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</si>
  <si>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</si>
  <si>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</si>
  <si>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</si>
  <si>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</si>
  <si>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</si>
  <si>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ПРОСЕК</t>
  </si>
  <si>
    <t xml:space="preserve">Маса зарада </t>
  </si>
  <si>
    <t>Tabela 5.1.4.</t>
  </si>
  <si>
    <t>У јуну 2014.године је поред горе наведеног износа уплаћена и камата у износу од 777,00 динара</t>
  </si>
  <si>
    <t>**приказана маса зарада  не укључује износ са син.конта  465000</t>
  </si>
  <si>
    <t>Исплаћена маса за зараде, број запослених и просечна зарада по месецима за 2015.годину**</t>
  </si>
  <si>
    <t>Маса за зараде, број запослених и просечна зарада по месецима за  2016. годину</t>
  </si>
  <si>
    <t>XII*</t>
  </si>
  <si>
    <t>*старозапослени у 2016. години су они запослени који су били у радном односу у предузећу у децембру 2015. године</t>
  </si>
  <si>
    <t>* старозапослени у 2015. години су они запослени који су били у радном односу у децембру 2014. године</t>
  </si>
  <si>
    <t>ПЛАН 2016.</t>
  </si>
  <si>
    <t>XII***</t>
  </si>
  <si>
    <t>*** процењена вредсност реализације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</si>
</sst>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0" fontId="8" fillId="0" borderId="0" xfId="0" applyFont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4" fontId="6" fillId="0" borderId="0" xfId="0" applyNumberFormat="1" applyFont="1" applyBorder="1" applyAlignment="1">
      <alignment wrapText="1"/>
    </xf>
    <xf numFmtId="1" fontId="7" fillId="0" borderId="1" xfId="0" applyNumberFormat="1" applyFont="1" applyBorder="1" applyAlignment="1"/>
    <xf numFmtId="4" fontId="7" fillId="0" borderId="1" xfId="0" applyNumberFormat="1" applyFont="1" applyBorder="1" applyAlignment="1"/>
    <xf numFmtId="0" fontId="7" fillId="0" borderId="1" xfId="0" applyFont="1" applyBorder="1" applyAlignment="1"/>
    <xf numFmtId="3" fontId="14" fillId="0" borderId="1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68"/>
  <sheetViews>
    <sheetView tabSelected="1" topLeftCell="A40" zoomScaleNormal="100" workbookViewId="0">
      <selection activeCell="G46" sqref="G46"/>
    </sheetView>
  </sheetViews>
  <sheetFormatPr defaultColWidth="13" defaultRowHeight="15"/>
  <cols>
    <col min="1" max="1" width="2.28515625" customWidth="1"/>
    <col min="2" max="2" width="12.5703125" customWidth="1"/>
    <col min="3" max="3" width="13" customWidth="1"/>
    <col min="4" max="4" width="15.140625" customWidth="1"/>
    <col min="5" max="5" width="14.28515625" customWidth="1"/>
    <col min="6" max="6" width="10.28515625" customWidth="1"/>
    <col min="7" max="7" width="14.85546875" customWidth="1"/>
    <col min="8" max="8" width="12.85546875" customWidth="1"/>
    <col min="9" max="9" width="10.140625" customWidth="1"/>
    <col min="10" max="10" width="12.7109375" customWidth="1"/>
    <col min="11" max="11" width="11.28515625" customWidth="1"/>
    <col min="12" max="12" width="10.42578125" customWidth="1"/>
    <col min="13" max="13" width="14.140625" customWidth="1"/>
    <col min="14" max="14" width="15.7109375" customWidth="1"/>
    <col min="15" max="15" width="13.42578125" style="25" bestFit="1" customWidth="1"/>
    <col min="16" max="16" width="13.140625" customWidth="1"/>
    <col min="17" max="17" width="14.85546875" customWidth="1"/>
    <col min="18" max="18" width="14.140625" customWidth="1"/>
    <col min="19" max="254" width="9.140625" customWidth="1"/>
    <col min="255" max="255" width="18" customWidth="1"/>
  </cols>
  <sheetData>
    <row r="2" spans="2:15">
      <c r="M2" t="s">
        <v>20</v>
      </c>
    </row>
    <row r="4" spans="2:15" s="1" customFormat="1" ht="20.25">
      <c r="B4" s="37" t="s">
        <v>23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O4" s="24"/>
    </row>
    <row r="5" spans="2:15" s="1" customFormat="1" ht="12.7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4"/>
    </row>
    <row r="6" spans="2:15" s="1" customFormat="1" ht="15" customHeight="1">
      <c r="B6" s="38" t="s">
        <v>0</v>
      </c>
      <c r="C6" s="40" t="s">
        <v>1</v>
      </c>
      <c r="D6" s="40"/>
      <c r="E6" s="40"/>
      <c r="F6" s="41" t="s">
        <v>2</v>
      </c>
      <c r="G6" s="41"/>
      <c r="H6" s="41"/>
      <c r="I6" s="42" t="s">
        <v>3</v>
      </c>
      <c r="J6" s="42"/>
      <c r="K6" s="42"/>
      <c r="L6" s="41" t="s">
        <v>4</v>
      </c>
      <c r="M6" s="41"/>
      <c r="N6" s="41"/>
      <c r="O6" s="24"/>
    </row>
    <row r="7" spans="2:15" s="1" customFormat="1" ht="12.75" customHeight="1">
      <c r="B7" s="39"/>
      <c r="C7" s="35" t="s">
        <v>5</v>
      </c>
      <c r="D7" s="35" t="s">
        <v>19</v>
      </c>
      <c r="E7" s="35" t="s">
        <v>6</v>
      </c>
      <c r="F7" s="35" t="s">
        <v>5</v>
      </c>
      <c r="G7" s="35" t="s">
        <v>19</v>
      </c>
      <c r="H7" s="35" t="s">
        <v>6</v>
      </c>
      <c r="I7" s="35" t="s">
        <v>5</v>
      </c>
      <c r="J7" s="35" t="s">
        <v>19</v>
      </c>
      <c r="K7" s="35" t="s">
        <v>6</v>
      </c>
      <c r="L7" s="35" t="s">
        <v>5</v>
      </c>
      <c r="M7" s="35" t="s">
        <v>19</v>
      </c>
      <c r="N7" s="35" t="s">
        <v>6</v>
      </c>
      <c r="O7" s="24"/>
    </row>
    <row r="8" spans="2:15" s="1" customFormat="1" ht="21.75" customHeight="1">
      <c r="B8" s="39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24"/>
    </row>
    <row r="9" spans="2:15" s="1" customFormat="1" ht="14.25">
      <c r="B9" s="3" t="s">
        <v>7</v>
      </c>
      <c r="C9" s="12">
        <v>11</v>
      </c>
      <c r="D9" s="13">
        <v>853000</v>
      </c>
      <c r="E9" s="13">
        <f>SUM(D9/F9)</f>
        <v>85300</v>
      </c>
      <c r="F9" s="18">
        <v>10</v>
      </c>
      <c r="G9" s="20">
        <f>SUM(D9-M9)</f>
        <v>705000</v>
      </c>
      <c r="H9" s="20">
        <f>SUM(G9/F9)</f>
        <v>70500</v>
      </c>
      <c r="I9" s="18"/>
      <c r="J9" s="18"/>
      <c r="K9" s="18"/>
      <c r="L9" s="21">
        <v>1</v>
      </c>
      <c r="M9" s="22">
        <v>148000</v>
      </c>
      <c r="N9" s="20">
        <f>SUM(M9/L9)</f>
        <v>148000</v>
      </c>
      <c r="O9" s="24"/>
    </row>
    <row r="10" spans="2:15" s="1" customFormat="1" ht="14.25">
      <c r="B10" s="3" t="s">
        <v>8</v>
      </c>
      <c r="C10" s="12">
        <v>11</v>
      </c>
      <c r="D10" s="13">
        <v>843000</v>
      </c>
      <c r="E10" s="13">
        <f t="shared" ref="E10:E20" si="0">SUM(D10/F10)</f>
        <v>84300</v>
      </c>
      <c r="F10" s="18">
        <v>10</v>
      </c>
      <c r="G10" s="20">
        <f t="shared" ref="G10:G20" si="1">SUM(D10-M10)</f>
        <v>693000</v>
      </c>
      <c r="H10" s="20">
        <f t="shared" ref="H10:H20" si="2">SUM(G10/F10)</f>
        <v>69300</v>
      </c>
      <c r="I10" s="18"/>
      <c r="J10" s="18"/>
      <c r="K10" s="18"/>
      <c r="L10" s="21">
        <v>1</v>
      </c>
      <c r="M10" s="22">
        <v>150000</v>
      </c>
      <c r="N10" s="20">
        <f t="shared" ref="N10:N20" si="3">SUM(M10/L10)</f>
        <v>150000</v>
      </c>
      <c r="O10" s="24"/>
    </row>
    <row r="11" spans="2:15" s="1" customFormat="1" ht="14.25">
      <c r="B11" s="3" t="s">
        <v>9</v>
      </c>
      <c r="C11" s="12">
        <v>11</v>
      </c>
      <c r="D11" s="13">
        <v>850000</v>
      </c>
      <c r="E11" s="13">
        <f t="shared" si="0"/>
        <v>85000</v>
      </c>
      <c r="F11" s="18">
        <v>10</v>
      </c>
      <c r="G11" s="20">
        <f t="shared" si="1"/>
        <v>699000</v>
      </c>
      <c r="H11" s="20">
        <f t="shared" si="2"/>
        <v>69900</v>
      </c>
      <c r="I11" s="18"/>
      <c r="J11" s="18"/>
      <c r="K11" s="18"/>
      <c r="L11" s="21">
        <v>1</v>
      </c>
      <c r="M11" s="22">
        <v>151000</v>
      </c>
      <c r="N11" s="20">
        <f t="shared" si="3"/>
        <v>151000</v>
      </c>
      <c r="O11" s="24"/>
    </row>
    <row r="12" spans="2:15" s="1" customFormat="1" ht="14.25">
      <c r="B12" s="3" t="s">
        <v>10</v>
      </c>
      <c r="C12" s="12">
        <v>11</v>
      </c>
      <c r="D12" s="13">
        <v>863000</v>
      </c>
      <c r="E12" s="13">
        <f t="shared" si="0"/>
        <v>86300</v>
      </c>
      <c r="F12" s="18">
        <v>10</v>
      </c>
      <c r="G12" s="20">
        <f t="shared" si="1"/>
        <v>712000</v>
      </c>
      <c r="H12" s="20">
        <f t="shared" si="2"/>
        <v>71200</v>
      </c>
      <c r="I12" s="18"/>
      <c r="J12" s="18"/>
      <c r="K12" s="18"/>
      <c r="L12" s="21">
        <v>1</v>
      </c>
      <c r="M12" s="22">
        <v>151000</v>
      </c>
      <c r="N12" s="20">
        <f t="shared" si="3"/>
        <v>151000</v>
      </c>
      <c r="O12" s="24"/>
    </row>
    <row r="13" spans="2:15" s="1" customFormat="1" ht="14.25">
      <c r="B13" s="3" t="s">
        <v>11</v>
      </c>
      <c r="C13" s="12">
        <v>11</v>
      </c>
      <c r="D13" s="13">
        <v>845000</v>
      </c>
      <c r="E13" s="13">
        <f t="shared" si="0"/>
        <v>84500</v>
      </c>
      <c r="F13" s="18">
        <v>10</v>
      </c>
      <c r="G13" s="20">
        <f t="shared" si="1"/>
        <v>694000</v>
      </c>
      <c r="H13" s="20">
        <f t="shared" si="2"/>
        <v>69400</v>
      </c>
      <c r="I13" s="18"/>
      <c r="J13" s="18"/>
      <c r="K13" s="18"/>
      <c r="L13" s="21">
        <v>1</v>
      </c>
      <c r="M13" s="22">
        <v>151000</v>
      </c>
      <c r="N13" s="20">
        <f t="shared" si="3"/>
        <v>151000</v>
      </c>
      <c r="O13" s="24"/>
    </row>
    <row r="14" spans="2:15" s="1" customFormat="1" ht="14.25">
      <c r="B14" s="3" t="s">
        <v>12</v>
      </c>
      <c r="C14" s="12">
        <v>11</v>
      </c>
      <c r="D14" s="13">
        <v>876000</v>
      </c>
      <c r="E14" s="13">
        <f t="shared" si="0"/>
        <v>87600</v>
      </c>
      <c r="F14" s="18">
        <v>10</v>
      </c>
      <c r="G14" s="20">
        <f t="shared" si="1"/>
        <v>723000</v>
      </c>
      <c r="H14" s="20">
        <f t="shared" si="2"/>
        <v>72300</v>
      </c>
      <c r="I14" s="18"/>
      <c r="J14" s="18"/>
      <c r="K14" s="18"/>
      <c r="L14" s="21">
        <v>1</v>
      </c>
      <c r="M14" s="22">
        <v>153000</v>
      </c>
      <c r="N14" s="20">
        <f t="shared" si="3"/>
        <v>153000</v>
      </c>
      <c r="O14" s="24"/>
    </row>
    <row r="15" spans="2:15" s="1" customFormat="1" ht="14.25">
      <c r="B15" s="3" t="s">
        <v>13</v>
      </c>
      <c r="C15" s="12">
        <v>11</v>
      </c>
      <c r="D15" s="13">
        <v>878000</v>
      </c>
      <c r="E15" s="13">
        <f t="shared" si="0"/>
        <v>87800</v>
      </c>
      <c r="F15" s="18">
        <v>10</v>
      </c>
      <c r="G15" s="20">
        <f t="shared" si="1"/>
        <v>725000</v>
      </c>
      <c r="H15" s="20">
        <f t="shared" si="2"/>
        <v>72500</v>
      </c>
      <c r="I15" s="18"/>
      <c r="J15" s="18"/>
      <c r="K15" s="18"/>
      <c r="L15" s="21">
        <v>1</v>
      </c>
      <c r="M15" s="22">
        <v>153000</v>
      </c>
      <c r="N15" s="20">
        <f t="shared" si="3"/>
        <v>153000</v>
      </c>
      <c r="O15" s="24"/>
    </row>
    <row r="16" spans="2:15" s="1" customFormat="1" ht="14.25">
      <c r="B16" s="3" t="s">
        <v>14</v>
      </c>
      <c r="C16" s="12">
        <v>11</v>
      </c>
      <c r="D16" s="13">
        <v>849000</v>
      </c>
      <c r="E16" s="13">
        <f t="shared" si="0"/>
        <v>84900</v>
      </c>
      <c r="F16" s="18">
        <v>10</v>
      </c>
      <c r="G16" s="20">
        <f t="shared" si="1"/>
        <v>699000</v>
      </c>
      <c r="H16" s="20">
        <f t="shared" si="2"/>
        <v>69900</v>
      </c>
      <c r="I16" s="18"/>
      <c r="J16" s="18"/>
      <c r="K16" s="18"/>
      <c r="L16" s="21">
        <v>1</v>
      </c>
      <c r="M16" s="22">
        <v>150000</v>
      </c>
      <c r="N16" s="20">
        <f t="shared" si="3"/>
        <v>150000</v>
      </c>
      <c r="O16" s="24"/>
    </row>
    <row r="17" spans="2:15" s="1" customFormat="1" ht="14.25">
      <c r="B17" s="3" t="s">
        <v>15</v>
      </c>
      <c r="C17" s="12">
        <v>11</v>
      </c>
      <c r="D17" s="13">
        <v>783000</v>
      </c>
      <c r="E17" s="13">
        <f t="shared" si="0"/>
        <v>78300</v>
      </c>
      <c r="F17" s="18">
        <v>10</v>
      </c>
      <c r="G17" s="20">
        <f t="shared" si="1"/>
        <v>625000</v>
      </c>
      <c r="H17" s="20">
        <f t="shared" si="2"/>
        <v>62500</v>
      </c>
      <c r="I17" s="18"/>
      <c r="J17" s="18"/>
      <c r="K17" s="18"/>
      <c r="L17" s="21">
        <v>1</v>
      </c>
      <c r="M17" s="22">
        <v>158000</v>
      </c>
      <c r="N17" s="20">
        <f t="shared" si="3"/>
        <v>158000</v>
      </c>
      <c r="O17" s="24"/>
    </row>
    <row r="18" spans="2:15" s="1" customFormat="1" ht="14.25">
      <c r="B18" s="3" t="s">
        <v>16</v>
      </c>
      <c r="C18" s="12">
        <v>11</v>
      </c>
      <c r="D18" s="13">
        <v>766000</v>
      </c>
      <c r="E18" s="13">
        <f t="shared" si="0"/>
        <v>76600</v>
      </c>
      <c r="F18" s="18">
        <v>10</v>
      </c>
      <c r="G18" s="20">
        <f t="shared" si="1"/>
        <v>625000</v>
      </c>
      <c r="H18" s="20">
        <f t="shared" si="2"/>
        <v>62500</v>
      </c>
      <c r="I18" s="18"/>
      <c r="J18" s="18"/>
      <c r="K18" s="18"/>
      <c r="L18" s="21">
        <v>1</v>
      </c>
      <c r="M18" s="22">
        <v>141000</v>
      </c>
      <c r="N18" s="20">
        <f t="shared" si="3"/>
        <v>141000</v>
      </c>
      <c r="O18" s="24"/>
    </row>
    <row r="19" spans="2:15" s="1" customFormat="1" ht="14.25">
      <c r="B19" s="3" t="s">
        <v>17</v>
      </c>
      <c r="C19" s="12">
        <v>11</v>
      </c>
      <c r="D19" s="13">
        <v>764000</v>
      </c>
      <c r="E19" s="13">
        <f t="shared" si="0"/>
        <v>76400</v>
      </c>
      <c r="F19" s="18">
        <v>10</v>
      </c>
      <c r="G19" s="20">
        <f t="shared" si="1"/>
        <v>623000</v>
      </c>
      <c r="H19" s="20">
        <f t="shared" si="2"/>
        <v>62300</v>
      </c>
      <c r="I19" s="18"/>
      <c r="J19" s="18"/>
      <c r="K19" s="18"/>
      <c r="L19" s="21">
        <v>1</v>
      </c>
      <c r="M19" s="22">
        <v>141000</v>
      </c>
      <c r="N19" s="20">
        <f t="shared" si="3"/>
        <v>141000</v>
      </c>
      <c r="O19" s="24"/>
    </row>
    <row r="20" spans="2:15" s="1" customFormat="1" ht="14.25">
      <c r="B20" s="3" t="s">
        <v>25</v>
      </c>
      <c r="C20" s="12">
        <v>11</v>
      </c>
      <c r="D20" s="13">
        <v>850000</v>
      </c>
      <c r="E20" s="13">
        <f t="shared" si="0"/>
        <v>85000</v>
      </c>
      <c r="F20" s="18">
        <v>10</v>
      </c>
      <c r="G20" s="20">
        <f t="shared" si="1"/>
        <v>709000</v>
      </c>
      <c r="H20" s="20">
        <f t="shared" si="2"/>
        <v>70900</v>
      </c>
      <c r="I20" s="18"/>
      <c r="J20" s="18"/>
      <c r="K20" s="18"/>
      <c r="L20" s="21">
        <v>1</v>
      </c>
      <c r="M20" s="22">
        <v>141000</v>
      </c>
      <c r="N20" s="20">
        <f t="shared" si="3"/>
        <v>141000</v>
      </c>
      <c r="O20" s="24"/>
    </row>
    <row r="21" spans="2:15" s="1" customFormat="1" ht="12.75">
      <c r="B21" s="23" t="s">
        <v>1</v>
      </c>
      <c r="C21" s="15">
        <f>SUM(C9:C20)</f>
        <v>132</v>
      </c>
      <c r="D21" s="16">
        <f>SUM(D9:D20)</f>
        <v>10020000</v>
      </c>
      <c r="E21" s="16">
        <f t="shared" ref="E21:H21" si="4">SUM(E9:E20)</f>
        <v>1002000</v>
      </c>
      <c r="F21" s="17">
        <f t="shared" si="4"/>
        <v>120</v>
      </c>
      <c r="G21" s="19">
        <f t="shared" si="4"/>
        <v>8232000</v>
      </c>
      <c r="H21" s="19">
        <f t="shared" si="4"/>
        <v>823200</v>
      </c>
      <c r="I21" s="17"/>
      <c r="J21" s="17"/>
      <c r="K21" s="17"/>
      <c r="L21" s="17">
        <f t="shared" ref="L21:N21" si="5">SUM(L9:L20)</f>
        <v>12</v>
      </c>
      <c r="M21" s="19">
        <f t="shared" si="5"/>
        <v>1788000</v>
      </c>
      <c r="N21" s="19">
        <f t="shared" si="5"/>
        <v>1788000</v>
      </c>
      <c r="O21" s="24"/>
    </row>
    <row r="22" spans="2:15" s="1" customFormat="1" ht="14.25">
      <c r="B22" s="11"/>
      <c r="C22" s="12"/>
      <c r="D22" s="12"/>
      <c r="E22" s="12"/>
      <c r="F22" s="5"/>
      <c r="G22" s="5"/>
      <c r="H22" s="5"/>
      <c r="I22" s="5"/>
      <c r="J22" s="5"/>
      <c r="K22" s="5"/>
      <c r="L22" s="12"/>
      <c r="M22" s="12"/>
      <c r="N22" s="4"/>
      <c r="O22" s="24"/>
    </row>
    <row r="23" spans="2:15" s="1" customFormat="1" ht="14.25">
      <c r="B23" s="11" t="s">
        <v>18</v>
      </c>
      <c r="C23" s="12">
        <f>SUM(C21/12)</f>
        <v>11</v>
      </c>
      <c r="D23" s="12">
        <f t="shared" ref="D23:N23" si="6">SUM(D21/12)</f>
        <v>835000</v>
      </c>
      <c r="E23" s="12">
        <f t="shared" si="6"/>
        <v>83500</v>
      </c>
      <c r="F23" s="12">
        <f t="shared" si="6"/>
        <v>10</v>
      </c>
      <c r="G23" s="12">
        <f t="shared" si="6"/>
        <v>686000</v>
      </c>
      <c r="H23" s="12">
        <f t="shared" si="6"/>
        <v>68600</v>
      </c>
      <c r="I23" s="12">
        <f t="shared" si="6"/>
        <v>0</v>
      </c>
      <c r="J23" s="12">
        <f t="shared" si="6"/>
        <v>0</v>
      </c>
      <c r="K23" s="12">
        <f t="shared" si="6"/>
        <v>0</v>
      </c>
      <c r="L23" s="12">
        <f t="shared" si="6"/>
        <v>1</v>
      </c>
      <c r="M23" s="12">
        <f t="shared" si="6"/>
        <v>149000</v>
      </c>
      <c r="N23" s="12">
        <f t="shared" si="6"/>
        <v>149000</v>
      </c>
      <c r="O23" s="24"/>
    </row>
    <row r="24" spans="2:15" s="1" customFormat="1" ht="14.25">
      <c r="B24" s="43" t="s">
        <v>27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14"/>
      <c r="O24" s="24"/>
    </row>
    <row r="25" spans="2:15" s="1" customFormat="1" ht="12.75">
      <c r="B25" s="6"/>
      <c r="C25" s="6"/>
      <c r="D25" s="6"/>
      <c r="O25" s="24"/>
    </row>
    <row r="26" spans="2:15" s="1" customFormat="1" ht="12.75">
      <c r="B26" s="6"/>
      <c r="C26" s="6"/>
      <c r="D26" s="6"/>
      <c r="O26" s="24"/>
    </row>
    <row r="27" spans="2:15" s="1" customFormat="1" ht="12.75">
      <c r="B27" s="1" t="s">
        <v>21</v>
      </c>
      <c r="O27" s="24"/>
    </row>
    <row r="28" spans="2:15" s="1" customFormat="1" ht="12.75">
      <c r="O28" s="24"/>
    </row>
    <row r="29" spans="2:15" s="1" customFormat="1" ht="12.75">
      <c r="O29" s="24"/>
    </row>
    <row r="30" spans="2:15" s="1" customFormat="1" ht="12.75">
      <c r="O30" s="24"/>
    </row>
    <row r="31" spans="2:15" s="1" customFormat="1" ht="12.75">
      <c r="O31" s="24"/>
    </row>
    <row r="32" spans="2:15" s="1" customFormat="1" ht="12.75">
      <c r="O32" s="24"/>
    </row>
    <row r="33" spans="2:18" s="1" customFormat="1" ht="12.75">
      <c r="O33" s="24"/>
    </row>
    <row r="34" spans="2:18" s="1" customFormat="1" ht="12.75">
      <c r="O34" s="24"/>
    </row>
    <row r="35" spans="2:18" s="1" customFormat="1" ht="12.75">
      <c r="O35" s="24"/>
    </row>
    <row r="36" spans="2:18" s="1" customFormat="1" ht="12.75">
      <c r="O36" s="24"/>
    </row>
    <row r="37" spans="2:18" s="1" customFormat="1" ht="12.75">
      <c r="O37" s="24"/>
    </row>
    <row r="38" spans="2:18" s="1" customFormat="1" ht="20.25">
      <c r="B38" s="37" t="s">
        <v>24</v>
      </c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7"/>
      <c r="O38" s="24"/>
    </row>
    <row r="39" spans="2:18" s="1" customFormat="1" ht="14.25">
      <c r="B39" s="8"/>
      <c r="C39" s="9"/>
      <c r="D39" s="9"/>
      <c r="E39" s="9"/>
      <c r="F39" s="9"/>
      <c r="G39" s="10"/>
      <c r="H39" s="10"/>
      <c r="I39" s="10"/>
      <c r="J39" s="10"/>
      <c r="K39" s="10"/>
      <c r="L39" s="10"/>
      <c r="M39" s="7"/>
      <c r="N39" s="7"/>
      <c r="O39" s="24"/>
    </row>
    <row r="40" spans="2:18" s="1" customFormat="1" ht="15" customHeight="1">
      <c r="B40" s="38" t="s">
        <v>28</v>
      </c>
      <c r="C40" s="40" t="s">
        <v>1</v>
      </c>
      <c r="D40" s="40"/>
      <c r="E40" s="40"/>
      <c r="F40" s="45" t="s">
        <v>2</v>
      </c>
      <c r="G40" s="45"/>
      <c r="H40" s="45"/>
      <c r="I40" s="46" t="s">
        <v>3</v>
      </c>
      <c r="J40" s="46"/>
      <c r="K40" s="46"/>
      <c r="L40" s="48" t="s">
        <v>4</v>
      </c>
      <c r="M40" s="49"/>
      <c r="N40" s="50"/>
      <c r="O40" s="26"/>
    </row>
    <row r="41" spans="2:18" s="1" customFormat="1" ht="12.75" customHeight="1">
      <c r="B41" s="38"/>
      <c r="C41" s="35" t="s">
        <v>5</v>
      </c>
      <c r="D41" s="35" t="s">
        <v>19</v>
      </c>
      <c r="E41" s="35" t="s">
        <v>6</v>
      </c>
      <c r="F41" s="35" t="s">
        <v>5</v>
      </c>
      <c r="G41" s="35" t="s">
        <v>19</v>
      </c>
      <c r="H41" s="35" t="s">
        <v>6</v>
      </c>
      <c r="I41" s="35" t="s">
        <v>5</v>
      </c>
      <c r="J41" s="35" t="s">
        <v>19</v>
      </c>
      <c r="K41" s="35" t="s">
        <v>6</v>
      </c>
      <c r="L41" s="35" t="s">
        <v>5</v>
      </c>
      <c r="M41" s="35" t="s">
        <v>19</v>
      </c>
      <c r="N41" s="35" t="s">
        <v>6</v>
      </c>
      <c r="O41" s="24"/>
    </row>
    <row r="42" spans="2:18" s="1" customFormat="1" ht="21.75" customHeight="1">
      <c r="B42" s="38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24"/>
      <c r="P42" s="24"/>
      <c r="Q42" s="24"/>
      <c r="R42" s="24"/>
    </row>
    <row r="43" spans="2:18" s="1" customFormat="1" ht="14.25">
      <c r="B43" s="3" t="s">
        <v>7</v>
      </c>
      <c r="C43" s="12">
        <f>SUM(F43+I43+L43)</f>
        <v>11</v>
      </c>
      <c r="D43" s="13">
        <f>SUM(G43+J43+M43)</f>
        <v>770000</v>
      </c>
      <c r="E43" s="13">
        <f>SUM(D43/F43)</f>
        <v>77000</v>
      </c>
      <c r="F43" s="27">
        <v>10</v>
      </c>
      <c r="G43" s="28">
        <v>627000</v>
      </c>
      <c r="H43" s="28">
        <f>SUM(G43/F43)</f>
        <v>62700</v>
      </c>
      <c r="I43" s="29">
        <v>0</v>
      </c>
      <c r="J43" s="28">
        <v>0</v>
      </c>
      <c r="K43" s="28"/>
      <c r="L43" s="30">
        <v>1</v>
      </c>
      <c r="M43" s="31">
        <v>143000</v>
      </c>
      <c r="N43" s="28">
        <f>SUM(M43/L43)</f>
        <v>143000</v>
      </c>
      <c r="O43" s="24"/>
      <c r="P43" s="24"/>
      <c r="Q43" s="24"/>
      <c r="R43" s="24"/>
    </row>
    <row r="44" spans="2:18" s="1" customFormat="1" ht="14.25">
      <c r="B44" s="3" t="s">
        <v>8</v>
      </c>
      <c r="C44" s="12">
        <f t="shared" ref="C44:C54" si="7">SUM(F44+I44+L44)</f>
        <v>14</v>
      </c>
      <c r="D44" s="13">
        <f t="shared" ref="D44:D54" si="8">SUM(G44+J44+M44)</f>
        <v>881000</v>
      </c>
      <c r="E44" s="13">
        <f t="shared" ref="E44:E54" si="9">SUM(D44/F44)</f>
        <v>88100</v>
      </c>
      <c r="F44" s="27">
        <v>10</v>
      </c>
      <c r="G44" s="28">
        <v>607000</v>
      </c>
      <c r="H44" s="28">
        <f t="shared" ref="H44:H54" si="10">SUM(G44/F44)</f>
        <v>60700</v>
      </c>
      <c r="I44" s="29">
        <v>3</v>
      </c>
      <c r="J44" s="28">
        <v>131000</v>
      </c>
      <c r="K44" s="28"/>
      <c r="L44" s="30">
        <v>1</v>
      </c>
      <c r="M44" s="31">
        <v>143000</v>
      </c>
      <c r="N44" s="28">
        <f t="shared" ref="N44:N54" si="11">SUM(M44/L44)</f>
        <v>143000</v>
      </c>
      <c r="O44" s="24"/>
      <c r="P44" s="24"/>
      <c r="Q44" s="24"/>
      <c r="R44" s="24"/>
    </row>
    <row r="45" spans="2:18" s="1" customFormat="1" ht="14.25">
      <c r="B45" s="3" t="s">
        <v>9</v>
      </c>
      <c r="C45" s="12">
        <f t="shared" si="7"/>
        <v>16</v>
      </c>
      <c r="D45" s="13">
        <f t="shared" si="8"/>
        <v>971000</v>
      </c>
      <c r="E45" s="13">
        <f t="shared" si="9"/>
        <v>97100</v>
      </c>
      <c r="F45" s="27">
        <v>10</v>
      </c>
      <c r="G45" s="28">
        <v>583000</v>
      </c>
      <c r="H45" s="28">
        <f t="shared" si="10"/>
        <v>58300</v>
      </c>
      <c r="I45" s="29">
        <v>5</v>
      </c>
      <c r="J45" s="28">
        <v>245000</v>
      </c>
      <c r="K45" s="28"/>
      <c r="L45" s="30">
        <v>1</v>
      </c>
      <c r="M45" s="31">
        <v>143000</v>
      </c>
      <c r="N45" s="28">
        <f t="shared" si="11"/>
        <v>143000</v>
      </c>
      <c r="O45" s="24"/>
      <c r="P45" s="24"/>
      <c r="Q45" s="24"/>
      <c r="R45" s="24"/>
    </row>
    <row r="46" spans="2:18" s="1" customFormat="1" ht="14.25">
      <c r="B46" s="3" t="s">
        <v>10</v>
      </c>
      <c r="C46" s="12">
        <f t="shared" si="7"/>
        <v>16</v>
      </c>
      <c r="D46" s="13">
        <f t="shared" si="8"/>
        <v>1050000</v>
      </c>
      <c r="E46" s="13">
        <f t="shared" si="9"/>
        <v>105000</v>
      </c>
      <c r="F46" s="27">
        <v>10</v>
      </c>
      <c r="G46" s="28">
        <v>627000</v>
      </c>
      <c r="H46" s="28">
        <f t="shared" si="10"/>
        <v>62700</v>
      </c>
      <c r="I46" s="29">
        <v>5</v>
      </c>
      <c r="J46" s="28">
        <v>280000</v>
      </c>
      <c r="K46" s="28"/>
      <c r="L46" s="30">
        <v>1</v>
      </c>
      <c r="M46" s="31">
        <v>143000</v>
      </c>
      <c r="N46" s="28">
        <f t="shared" si="11"/>
        <v>143000</v>
      </c>
      <c r="O46" s="24"/>
      <c r="P46" s="24"/>
      <c r="Q46" s="24"/>
      <c r="R46" s="24"/>
    </row>
    <row r="47" spans="2:18" s="1" customFormat="1" ht="14.25">
      <c r="B47" s="3" t="s">
        <v>11</v>
      </c>
      <c r="C47" s="12">
        <f t="shared" si="7"/>
        <v>17</v>
      </c>
      <c r="D47" s="13">
        <f t="shared" si="8"/>
        <v>1153000</v>
      </c>
      <c r="E47" s="13">
        <f t="shared" si="9"/>
        <v>115300</v>
      </c>
      <c r="F47" s="27">
        <v>10</v>
      </c>
      <c r="G47" s="28">
        <v>677000</v>
      </c>
      <c r="H47" s="28">
        <f t="shared" si="10"/>
        <v>67700</v>
      </c>
      <c r="I47" s="29">
        <v>6</v>
      </c>
      <c r="J47" s="28">
        <v>333000</v>
      </c>
      <c r="K47" s="28"/>
      <c r="L47" s="30">
        <v>1</v>
      </c>
      <c r="M47" s="31">
        <v>143000</v>
      </c>
      <c r="N47" s="28">
        <f t="shared" si="11"/>
        <v>143000</v>
      </c>
      <c r="O47" s="24"/>
      <c r="P47" s="24"/>
      <c r="Q47" s="24"/>
      <c r="R47" s="24"/>
    </row>
    <row r="48" spans="2:18" s="1" customFormat="1" ht="14.25">
      <c r="B48" s="3" t="s">
        <v>12</v>
      </c>
      <c r="C48" s="12">
        <f t="shared" si="7"/>
        <v>17</v>
      </c>
      <c r="D48" s="13">
        <f t="shared" si="8"/>
        <v>1175000</v>
      </c>
      <c r="E48" s="13">
        <f t="shared" si="9"/>
        <v>117500</v>
      </c>
      <c r="F48" s="27">
        <v>10</v>
      </c>
      <c r="G48" s="28">
        <v>677000</v>
      </c>
      <c r="H48" s="28">
        <f t="shared" si="10"/>
        <v>67700</v>
      </c>
      <c r="I48" s="29">
        <v>6</v>
      </c>
      <c r="J48" s="28">
        <v>355000</v>
      </c>
      <c r="K48" s="28"/>
      <c r="L48" s="30">
        <v>1</v>
      </c>
      <c r="M48" s="31">
        <v>143000</v>
      </c>
      <c r="N48" s="28">
        <f t="shared" si="11"/>
        <v>143000</v>
      </c>
      <c r="O48" s="24"/>
      <c r="P48" s="24"/>
      <c r="Q48" s="24"/>
      <c r="R48" s="24"/>
    </row>
    <row r="49" spans="2:18" s="1" customFormat="1" ht="14.25">
      <c r="B49" s="3" t="s">
        <v>13</v>
      </c>
      <c r="C49" s="12">
        <f t="shared" si="7"/>
        <v>17</v>
      </c>
      <c r="D49" s="13">
        <f t="shared" si="8"/>
        <v>1175000</v>
      </c>
      <c r="E49" s="13">
        <f t="shared" si="9"/>
        <v>117500</v>
      </c>
      <c r="F49" s="27">
        <v>10</v>
      </c>
      <c r="G49" s="28">
        <v>677000</v>
      </c>
      <c r="H49" s="28">
        <f t="shared" si="10"/>
        <v>67700</v>
      </c>
      <c r="I49" s="29">
        <v>6</v>
      </c>
      <c r="J49" s="28">
        <v>355000</v>
      </c>
      <c r="K49" s="28"/>
      <c r="L49" s="30">
        <v>1</v>
      </c>
      <c r="M49" s="31">
        <v>143000</v>
      </c>
      <c r="N49" s="28">
        <f t="shared" si="11"/>
        <v>143000</v>
      </c>
      <c r="O49" s="24"/>
      <c r="P49" s="24"/>
      <c r="Q49" s="24"/>
      <c r="R49" s="24"/>
    </row>
    <row r="50" spans="2:18" s="1" customFormat="1" ht="14.25">
      <c r="B50" s="3" t="s">
        <v>14</v>
      </c>
      <c r="C50" s="12">
        <f t="shared" si="7"/>
        <v>17</v>
      </c>
      <c r="D50" s="13">
        <f t="shared" si="8"/>
        <v>1175000</v>
      </c>
      <c r="E50" s="13">
        <f t="shared" si="9"/>
        <v>117500</v>
      </c>
      <c r="F50" s="27">
        <v>10</v>
      </c>
      <c r="G50" s="28">
        <v>677000</v>
      </c>
      <c r="H50" s="28">
        <f t="shared" si="10"/>
        <v>67700</v>
      </c>
      <c r="I50" s="29">
        <v>6</v>
      </c>
      <c r="J50" s="28">
        <v>355000</v>
      </c>
      <c r="K50" s="29"/>
      <c r="L50" s="30">
        <v>1</v>
      </c>
      <c r="M50" s="31">
        <v>143000</v>
      </c>
      <c r="N50" s="28">
        <f t="shared" si="11"/>
        <v>143000</v>
      </c>
      <c r="O50" s="24"/>
      <c r="P50" s="24"/>
      <c r="Q50" s="24"/>
      <c r="R50" s="24"/>
    </row>
    <row r="51" spans="2:18" s="1" customFormat="1" ht="14.25">
      <c r="B51" s="3" t="s">
        <v>15</v>
      </c>
      <c r="C51" s="12">
        <f t="shared" si="7"/>
        <v>17</v>
      </c>
      <c r="D51" s="13">
        <f t="shared" si="8"/>
        <v>1278000</v>
      </c>
      <c r="E51" s="13">
        <f t="shared" si="9"/>
        <v>127800</v>
      </c>
      <c r="F51" s="27">
        <v>10</v>
      </c>
      <c r="G51" s="28">
        <v>780000</v>
      </c>
      <c r="H51" s="28">
        <f t="shared" si="10"/>
        <v>78000</v>
      </c>
      <c r="I51" s="29">
        <v>6</v>
      </c>
      <c r="J51" s="28">
        <v>355000</v>
      </c>
      <c r="K51" s="29"/>
      <c r="L51" s="30">
        <v>1</v>
      </c>
      <c r="M51" s="31">
        <v>143000</v>
      </c>
      <c r="N51" s="28">
        <f t="shared" si="11"/>
        <v>143000</v>
      </c>
      <c r="O51" s="24"/>
      <c r="P51" s="24"/>
      <c r="Q51" s="24"/>
      <c r="R51" s="24"/>
    </row>
    <row r="52" spans="2:18" s="1" customFormat="1" ht="14.25">
      <c r="B52" s="3" t="s">
        <v>16</v>
      </c>
      <c r="C52" s="12">
        <f t="shared" si="7"/>
        <v>17</v>
      </c>
      <c r="D52" s="13">
        <f t="shared" si="8"/>
        <v>1278000</v>
      </c>
      <c r="E52" s="13">
        <f t="shared" si="9"/>
        <v>127800</v>
      </c>
      <c r="F52" s="27">
        <v>10</v>
      </c>
      <c r="G52" s="28">
        <v>780000</v>
      </c>
      <c r="H52" s="28">
        <f t="shared" si="10"/>
        <v>78000</v>
      </c>
      <c r="I52" s="29">
        <v>6</v>
      </c>
      <c r="J52" s="28">
        <v>355000</v>
      </c>
      <c r="K52" s="29"/>
      <c r="L52" s="30">
        <v>1</v>
      </c>
      <c r="M52" s="31">
        <v>143000</v>
      </c>
      <c r="N52" s="28">
        <f t="shared" si="11"/>
        <v>143000</v>
      </c>
      <c r="O52" s="24"/>
      <c r="P52" s="24"/>
      <c r="Q52" s="24"/>
      <c r="R52" s="24"/>
    </row>
    <row r="53" spans="2:18" s="1" customFormat="1" ht="14.25">
      <c r="B53" s="3" t="s">
        <v>17</v>
      </c>
      <c r="C53" s="12">
        <f t="shared" si="7"/>
        <v>17</v>
      </c>
      <c r="D53" s="13">
        <f t="shared" si="8"/>
        <v>1278000</v>
      </c>
      <c r="E53" s="13">
        <f t="shared" si="9"/>
        <v>127800</v>
      </c>
      <c r="F53" s="27">
        <v>10</v>
      </c>
      <c r="G53" s="28">
        <v>780000</v>
      </c>
      <c r="H53" s="28">
        <f t="shared" si="10"/>
        <v>78000</v>
      </c>
      <c r="I53" s="29">
        <v>6</v>
      </c>
      <c r="J53" s="28">
        <v>355000</v>
      </c>
      <c r="K53" s="29"/>
      <c r="L53" s="30">
        <v>1</v>
      </c>
      <c r="M53" s="31">
        <v>143000</v>
      </c>
      <c r="N53" s="28">
        <f t="shared" si="11"/>
        <v>143000</v>
      </c>
      <c r="O53" s="24"/>
      <c r="P53" s="24"/>
      <c r="Q53" s="24"/>
      <c r="R53" s="24"/>
    </row>
    <row r="54" spans="2:18" s="1" customFormat="1" ht="14.25">
      <c r="B54" s="3" t="s">
        <v>29</v>
      </c>
      <c r="C54" s="12">
        <f t="shared" si="7"/>
        <v>17</v>
      </c>
      <c r="D54" s="13">
        <f t="shared" si="8"/>
        <v>1278000</v>
      </c>
      <c r="E54" s="13">
        <f t="shared" si="9"/>
        <v>127800</v>
      </c>
      <c r="F54" s="27">
        <v>10</v>
      </c>
      <c r="G54" s="28">
        <v>780000</v>
      </c>
      <c r="H54" s="28">
        <f t="shared" si="10"/>
        <v>78000</v>
      </c>
      <c r="I54" s="29">
        <v>6</v>
      </c>
      <c r="J54" s="28">
        <v>355000</v>
      </c>
      <c r="K54" s="29"/>
      <c r="L54" s="30">
        <v>1</v>
      </c>
      <c r="M54" s="31">
        <v>143000</v>
      </c>
      <c r="N54" s="28">
        <f t="shared" si="11"/>
        <v>143000</v>
      </c>
      <c r="O54" s="24"/>
      <c r="P54" s="24"/>
      <c r="Q54" s="24"/>
      <c r="R54" s="24"/>
    </row>
    <row r="55" spans="2:18" s="1" customFormat="1" ht="12.75">
      <c r="B55" s="23" t="s">
        <v>1</v>
      </c>
      <c r="C55" s="15">
        <f>SUM(C43:C54)</f>
        <v>193</v>
      </c>
      <c r="D55" s="16">
        <f>SUM(D43:D54)</f>
        <v>13462000</v>
      </c>
      <c r="E55" s="16">
        <f t="shared" ref="E55:N55" si="12">SUM(E43:E54)</f>
        <v>1346200</v>
      </c>
      <c r="F55" s="32">
        <f t="shared" si="12"/>
        <v>120</v>
      </c>
      <c r="G55" s="33">
        <f t="shared" si="12"/>
        <v>8272000</v>
      </c>
      <c r="H55" s="33">
        <f t="shared" si="12"/>
        <v>827200</v>
      </c>
      <c r="I55" s="32">
        <f t="shared" si="12"/>
        <v>61</v>
      </c>
      <c r="J55" s="33">
        <f t="shared" si="12"/>
        <v>3474000</v>
      </c>
      <c r="K55" s="33">
        <f t="shared" si="12"/>
        <v>0</v>
      </c>
      <c r="L55" s="32">
        <f t="shared" si="12"/>
        <v>12</v>
      </c>
      <c r="M55" s="33">
        <f t="shared" si="12"/>
        <v>1716000</v>
      </c>
      <c r="N55" s="33">
        <f t="shared" si="12"/>
        <v>1716000</v>
      </c>
      <c r="O55" s="24"/>
      <c r="P55" s="24"/>
      <c r="Q55" s="24"/>
      <c r="R55" s="24"/>
    </row>
    <row r="56" spans="2:18" s="1" customFormat="1" ht="12.75">
      <c r="B56" s="23" t="s">
        <v>18</v>
      </c>
      <c r="C56" s="15">
        <f>SUM(C55/12)</f>
        <v>16.083333333333332</v>
      </c>
      <c r="D56" s="16">
        <f>SUM(D55/12)</f>
        <v>1121833.3333333333</v>
      </c>
      <c r="E56" s="16">
        <f t="shared" ref="E56:N56" si="13">SUM(E55/12)</f>
        <v>112183.33333333333</v>
      </c>
      <c r="F56" s="32">
        <f t="shared" si="13"/>
        <v>10</v>
      </c>
      <c r="G56" s="33">
        <f t="shared" si="13"/>
        <v>689333.33333333337</v>
      </c>
      <c r="H56" s="33">
        <f t="shared" si="13"/>
        <v>68933.333333333328</v>
      </c>
      <c r="I56" s="34"/>
      <c r="J56" s="34"/>
      <c r="K56" s="34"/>
      <c r="L56" s="34">
        <f t="shared" si="13"/>
        <v>1</v>
      </c>
      <c r="M56" s="33">
        <f t="shared" si="13"/>
        <v>143000</v>
      </c>
      <c r="N56" s="33">
        <f t="shared" si="13"/>
        <v>143000</v>
      </c>
      <c r="O56" s="24"/>
      <c r="P56" s="24"/>
      <c r="Q56" s="24"/>
      <c r="R56" s="24"/>
    </row>
    <row r="57" spans="2:18" s="1" customFormat="1" ht="14.25">
      <c r="B57" s="47" t="s">
        <v>26</v>
      </c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7"/>
      <c r="O57" s="24"/>
      <c r="P57" s="24"/>
      <c r="Q57" s="24"/>
      <c r="R57" s="24"/>
    </row>
    <row r="58" spans="2:18">
      <c r="P58" s="25"/>
      <c r="Q58" s="25"/>
      <c r="R58" s="25"/>
    </row>
    <row r="59" spans="2:18">
      <c r="B59" t="s">
        <v>22</v>
      </c>
      <c r="D59" s="25"/>
      <c r="E59" s="25"/>
      <c r="F59" s="25"/>
      <c r="G59" s="25"/>
      <c r="H59" s="25"/>
      <c r="P59" s="25"/>
      <c r="Q59" s="25"/>
      <c r="R59" s="25"/>
    </row>
    <row r="60" spans="2:18">
      <c r="B60" t="s">
        <v>30</v>
      </c>
      <c r="D60" s="25"/>
      <c r="E60" s="25"/>
      <c r="F60" s="25"/>
      <c r="G60" s="25"/>
      <c r="H60" s="25"/>
      <c r="P60" s="25"/>
      <c r="Q60" s="25"/>
      <c r="R60" s="25"/>
    </row>
    <row r="61" spans="2:18">
      <c r="D61" s="25"/>
      <c r="E61" s="25"/>
      <c r="F61" s="25"/>
      <c r="G61" s="25"/>
      <c r="H61" s="25"/>
      <c r="P61" s="25"/>
      <c r="Q61" s="25"/>
      <c r="R61" s="25"/>
    </row>
    <row r="62" spans="2:18">
      <c r="D62" s="25"/>
      <c r="E62" s="25"/>
      <c r="F62" s="25"/>
      <c r="G62" s="25"/>
      <c r="H62" s="25"/>
      <c r="Q62" s="25"/>
      <c r="R62" s="25"/>
    </row>
    <row r="63" spans="2:18">
      <c r="D63" s="25"/>
      <c r="E63" s="25"/>
      <c r="F63" s="25"/>
      <c r="G63" s="25"/>
      <c r="H63" s="25"/>
      <c r="Q63" s="25"/>
      <c r="R63" s="25"/>
    </row>
    <row r="64" spans="2:18">
      <c r="D64" s="25"/>
      <c r="E64" s="25"/>
      <c r="F64" s="25"/>
      <c r="G64" s="25"/>
      <c r="H64" s="25"/>
    </row>
    <row r="65" spans="4:8">
      <c r="D65" s="25"/>
      <c r="E65" s="25"/>
      <c r="F65" s="25"/>
      <c r="G65" s="25"/>
      <c r="H65" s="25"/>
    </row>
    <row r="66" spans="4:8">
      <c r="D66" s="25"/>
      <c r="E66" s="25"/>
      <c r="F66" s="25"/>
      <c r="G66" s="25"/>
      <c r="H66" s="25"/>
    </row>
    <row r="67" spans="4:8">
      <c r="D67" s="25"/>
      <c r="E67" s="25"/>
      <c r="F67" s="25"/>
      <c r="G67" s="25"/>
      <c r="H67" s="25"/>
    </row>
    <row r="68" spans="4:8">
      <c r="D68" s="25"/>
      <c r="E68" s="25"/>
      <c r="F68" s="25"/>
      <c r="G68" s="25"/>
      <c r="H68" s="25"/>
    </row>
  </sheetData>
  <mergeCells count="38">
    <mergeCell ref="B57:M57"/>
    <mergeCell ref="L40:N40"/>
    <mergeCell ref="K41:K42"/>
    <mergeCell ref="L41:L42"/>
    <mergeCell ref="M41:M42"/>
    <mergeCell ref="N41:N42"/>
    <mergeCell ref="G41:G42"/>
    <mergeCell ref="H41:H42"/>
    <mergeCell ref="I41:I42"/>
    <mergeCell ref="J41:J42"/>
    <mergeCell ref="B38:M38"/>
    <mergeCell ref="B40:B42"/>
    <mergeCell ref="C40:E40"/>
    <mergeCell ref="F40:H40"/>
    <mergeCell ref="I40:K40"/>
    <mergeCell ref="C41:C42"/>
    <mergeCell ref="D41:D42"/>
    <mergeCell ref="E41:E42"/>
    <mergeCell ref="F41:F42"/>
    <mergeCell ref="B24:M24"/>
    <mergeCell ref="G7:G8"/>
    <mergeCell ref="H7:H8"/>
    <mergeCell ref="I7:I8"/>
    <mergeCell ref="J7:J8"/>
    <mergeCell ref="K7:K8"/>
    <mergeCell ref="L7:L8"/>
    <mergeCell ref="M7:M8"/>
    <mergeCell ref="N7:N8"/>
    <mergeCell ref="B4:M4"/>
    <mergeCell ref="B6:B8"/>
    <mergeCell ref="C6:E6"/>
    <mergeCell ref="F6:H6"/>
    <mergeCell ref="I6:K6"/>
    <mergeCell ref="L6:N6"/>
    <mergeCell ref="C7:C8"/>
    <mergeCell ref="D7:D8"/>
    <mergeCell ref="E7:E8"/>
    <mergeCell ref="F7:F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horizontalDpi="4294967294" verticalDpi="4294967294" r:id="rId1"/>
  <rowBreaks count="1" manualBreakCount="1">
    <brk id="3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2016-05-18T07:19:09Z</dcterms:modified>
</cp:coreProperties>
</file>