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120" windowHeight="888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<sst xmlns="http://schemas.openxmlformats.org/spreadsheetml/2006/main" count="57" uniqueCount="56">
  <si>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Трошкови плата бруто</t>
  </si>
  <si>
    <t>Социјални доприноси на терет послодавца</t>
  </si>
  <si>
    <t xml:space="preserve">Средства  из
буџета </t>
  </si>
  <si>
    <t>Социјални доприноси</t>
  </si>
  <si>
    <t>Укупно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</si>
  <si>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</si>
  <si>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</si>
  <si>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</si>
  <si>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</si>
  <si>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</si>
  <si>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</si>
  <si>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</si>
  <si>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</si>
  <si>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</si>
  <si>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</si>
  <si>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</si>
  <si>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</si>
  <si>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>Нематеријалана имовина</t>
  </si>
  <si>
    <t xml:space="preserve">Опис 
</t>
  </si>
  <si>
    <t>Син.конто</t>
  </si>
  <si>
    <t>Превоз</t>
  </si>
  <si>
    <t>Платни промет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</si>
  <si>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</si>
  <si>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</si>
  <si>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</si>
  <si>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</si>
  <si>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</si>
  <si>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</si>
  <si>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</si>
  <si>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</si>
  <si>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</si>
  <si>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</si>
  <si>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</si>
  <si>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</si>
  <si>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</si>
  <si>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Услуге очувања жив.сред.,науке и геод.услуге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</si>
  <si>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</si>
  <si>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</si>
  <si>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</si>
  <si>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</si>
  <si>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</si>
  <si>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</si>
  <si>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</si>
  <si>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</si>
  <si>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</si>
  <si>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</si>
  <si>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Компјутерски софтвер</t>
  </si>
  <si>
    <t>Вишак прихода-суфицит</t>
  </si>
  <si>
    <t>УКУПНО</t>
  </si>
  <si>
    <t>Табела 3.1.2.</t>
  </si>
  <si>
    <t>Средства  из
буџета -РЕАЛИЗАЦИЈА</t>
  </si>
  <si>
    <t>Социјални доприноси-РЕАЛИЗАЦИЈА</t>
  </si>
  <si>
    <t>Вишак прихода-суфицит-РЕАЛИЗАЦИЈА</t>
  </si>
  <si>
    <t>Укупно-РЕАЛИЗАЦИЈА</t>
  </si>
  <si>
    <t>% РЕАЛИЗАЦИЈЕ</t>
  </si>
  <si>
    <t>ИЗВРШЕЊЕ   РАСХОДA И ИЗДАTAKA- КЛАСИЧАН ДЕО ЗА 2013.ГОДИНУ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</si>
</sst>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wrapText="1"/>
    </xf>
    <xf numFmtId="0" fontId="10" fillId="32" borderId="25" xfId="0" applyFont="1" applyFill="1" applyBorder="1" applyAlignment="1">
      <alignment/>
    </xf>
    <xf numFmtId="0" fontId="11" fillId="32" borderId="26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1" fillId="32" borderId="26" xfId="0" applyNumberFormat="1" applyFont="1" applyFill="1" applyBorder="1" applyAlignment="1">
      <alignment/>
    </xf>
    <xf numFmtId="4" fontId="11" fillId="32" borderId="32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1" fillId="33" borderId="25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 wrapText="1"/>
    </xf>
    <xf numFmtId="4" fontId="11" fillId="33" borderId="34" xfId="0" applyNumberFormat="1" applyFont="1" applyFill="1" applyBorder="1" applyAlignment="1">
      <alignment/>
    </xf>
    <xf numFmtId="4" fontId="11" fillId="33" borderId="35" xfId="0" applyNumberFormat="1" applyFont="1" applyFill="1" applyBorder="1" applyAlignment="1">
      <alignment/>
    </xf>
    <xf numFmtId="4" fontId="11" fillId="34" borderId="32" xfId="0" applyNumberFormat="1" applyFont="1" applyFill="1" applyBorder="1" applyAlignment="1">
      <alignment/>
    </xf>
    <xf numFmtId="4" fontId="11" fillId="34" borderId="36" xfId="0" applyNumberFormat="1" applyFont="1" applyFill="1" applyBorder="1" applyAlignment="1">
      <alignment/>
    </xf>
    <xf numFmtId="4" fontId="11" fillId="34" borderId="19" xfId="0" applyNumberFormat="1" applyFont="1" applyFill="1" applyBorder="1" applyAlignment="1">
      <alignment/>
    </xf>
    <xf numFmtId="4" fontId="11" fillId="34" borderId="24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/>
    </xf>
    <xf numFmtId="4" fontId="11" fillId="33" borderId="37" xfId="0" applyNumberFormat="1" applyFont="1" applyFill="1" applyBorder="1" applyAlignment="1">
      <alignment/>
    </xf>
    <xf numFmtId="4" fontId="11" fillId="33" borderId="27" xfId="0" applyNumberFormat="1" applyFont="1" applyFill="1" applyBorder="1" applyAlignment="1">
      <alignment/>
    </xf>
    <xf numFmtId="4" fontId="11" fillId="33" borderId="38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1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3.00390625" style="14" customWidth="1"/>
    <col min="2" max="2" width="24.7109375" style="16" customWidth="1"/>
    <col min="3" max="3" width="15.57421875" style="14" customWidth="1"/>
    <col min="4" max="4" width="14.140625" style="14" customWidth="1"/>
    <col min="5" max="5" width="11.421875" style="14" customWidth="1"/>
    <col min="6" max="6" width="14.8515625" style="14" customWidth="1"/>
    <col min="7" max="7" width="20.140625" style="14" customWidth="1"/>
    <col min="8" max="9" width="12.8515625" style="14" customWidth="1"/>
    <col min="10" max="10" width="19.28125" style="14" customWidth="1"/>
    <col min="11" max="11" width="14.57421875" style="14" customWidth="1"/>
    <col min="12" max="12" width="10.140625" style="9" bestFit="1" customWidth="1"/>
    <col min="13" max="13" width="25.140625" style="12" customWidth="1"/>
    <col min="14" max="14" width="15.8515625" style="1" customWidth="1"/>
  </cols>
  <sheetData>
    <row r="2" ht="20.25" customHeight="1">
      <c r="B2" s="78" t="s">
        <v>49</v>
      </c>
    </row>
    <row r="3" spans="1:14" s="7" customFormat="1" ht="36.75" customHeight="1">
      <c r="A3" s="15"/>
      <c r="B3" s="17" t="s">
        <v>55</v>
      </c>
      <c r="C3" s="15"/>
      <c r="D3" s="15"/>
      <c r="E3" s="15"/>
      <c r="F3" s="15"/>
      <c r="G3" s="15"/>
      <c r="H3" s="15"/>
      <c r="I3" s="15"/>
      <c r="J3" s="15"/>
      <c r="K3" s="15"/>
      <c r="L3" s="10"/>
      <c r="M3" s="72"/>
      <c r="N3" s="75"/>
    </row>
    <row r="4" ht="21.75" customHeight="1" thickBot="1"/>
    <row r="5" spans="1:14" s="18" customFormat="1" ht="75.75" customHeight="1" thickBot="1">
      <c r="A5" s="19" t="s">
        <v>19</v>
      </c>
      <c r="B5" s="20" t="s">
        <v>18</v>
      </c>
      <c r="C5" s="21" t="s">
        <v>2</v>
      </c>
      <c r="D5" s="21" t="s">
        <v>3</v>
      </c>
      <c r="E5" s="22" t="s">
        <v>47</v>
      </c>
      <c r="F5" s="23" t="s">
        <v>4</v>
      </c>
      <c r="G5" s="21" t="s">
        <v>50</v>
      </c>
      <c r="H5" s="21" t="s">
        <v>51</v>
      </c>
      <c r="I5" s="22" t="s">
        <v>52</v>
      </c>
      <c r="J5" s="24" t="s">
        <v>53</v>
      </c>
      <c r="K5" s="24" t="s">
        <v>54</v>
      </c>
      <c r="M5" s="73"/>
      <c r="N5" s="73"/>
    </row>
    <row r="6" spans="1:14" s="6" customFormat="1" ht="36" customHeight="1" thickBot="1">
      <c r="A6" s="59">
        <v>411000</v>
      </c>
      <c r="B6" s="37" t="s">
        <v>0</v>
      </c>
      <c r="C6" s="56">
        <v>11610000</v>
      </c>
      <c r="D6" s="56">
        <v>0</v>
      </c>
      <c r="E6" s="57">
        <v>0</v>
      </c>
      <c r="F6" s="57">
        <f>SUM(C6+D6)</f>
        <v>11610000</v>
      </c>
      <c r="G6" s="57">
        <v>11157730.72</v>
      </c>
      <c r="H6" s="57">
        <v>0</v>
      </c>
      <c r="I6" s="57">
        <v>0</v>
      </c>
      <c r="J6" s="57">
        <f aca="true" t="shared" si="0" ref="J6:J11">SUM(G6:I6)</f>
        <v>11157730.72</v>
      </c>
      <c r="K6" s="57">
        <f>SUM(J6/F6*100)</f>
        <v>96.10448509905255</v>
      </c>
      <c r="L6" s="11"/>
      <c r="M6" s="13"/>
      <c r="N6" s="5"/>
    </row>
    <row r="7" spans="1:14" s="6" customFormat="1" ht="52.5" customHeight="1" thickBot="1">
      <c r="A7" s="59">
        <v>412000</v>
      </c>
      <c r="B7" s="37" t="s">
        <v>1</v>
      </c>
      <c r="C7" s="56">
        <v>2078190</v>
      </c>
      <c r="D7" s="56">
        <v>0</v>
      </c>
      <c r="E7" s="57">
        <v>0</v>
      </c>
      <c r="F7" s="57">
        <f>SUM(C7+D7)</f>
        <v>2078190</v>
      </c>
      <c r="G7" s="57">
        <v>1997239.94</v>
      </c>
      <c r="H7" s="57">
        <v>0</v>
      </c>
      <c r="I7" s="57">
        <v>0</v>
      </c>
      <c r="J7" s="57">
        <f t="shared" si="0"/>
        <v>1997239.94</v>
      </c>
      <c r="K7" s="57">
        <f aca="true" t="shared" si="1" ref="K7:K49">SUM(J7/F7*100)</f>
        <v>96.10478060235108</v>
      </c>
      <c r="L7" s="11"/>
      <c r="M7" s="13"/>
      <c r="N7" s="5"/>
    </row>
    <row r="8" spans="1:14" s="6" customFormat="1" ht="22.5" customHeight="1" thickBot="1">
      <c r="A8" s="59">
        <v>413000</v>
      </c>
      <c r="B8" s="37" t="s">
        <v>5</v>
      </c>
      <c r="C8" s="56">
        <v>100000</v>
      </c>
      <c r="D8" s="56">
        <v>0</v>
      </c>
      <c r="E8" s="57">
        <v>0</v>
      </c>
      <c r="F8" s="57">
        <f>SUM(C8+D8)</f>
        <v>100000</v>
      </c>
      <c r="G8" s="57">
        <v>69512</v>
      </c>
      <c r="H8" s="57">
        <v>0</v>
      </c>
      <c r="I8" s="57">
        <v>0</v>
      </c>
      <c r="J8" s="57">
        <f t="shared" si="0"/>
        <v>69512</v>
      </c>
      <c r="K8" s="57">
        <f t="shared" si="1"/>
        <v>69.512</v>
      </c>
      <c r="L8" s="11"/>
      <c r="M8" s="13"/>
      <c r="N8" s="5"/>
    </row>
    <row r="9" spans="1:14" s="6" customFormat="1" ht="37.5" customHeight="1" thickBot="1">
      <c r="A9" s="59">
        <v>414000</v>
      </c>
      <c r="B9" s="37" t="s">
        <v>6</v>
      </c>
      <c r="C9" s="56">
        <v>270000</v>
      </c>
      <c r="D9" s="56">
        <v>1000000</v>
      </c>
      <c r="E9" s="57">
        <v>63675.37</v>
      </c>
      <c r="F9" s="57">
        <f>SUM(C9+D9+E9)</f>
        <v>1333675.37</v>
      </c>
      <c r="G9" s="57">
        <v>84564</v>
      </c>
      <c r="H9" s="57">
        <v>866359.63</v>
      </c>
      <c r="I9" s="57">
        <v>63675.37</v>
      </c>
      <c r="J9" s="57">
        <f>SUM(G9:I9)</f>
        <v>1014599</v>
      </c>
      <c r="K9" s="57">
        <f t="shared" si="1"/>
        <v>76.07540956537271</v>
      </c>
      <c r="L9" s="11"/>
      <c r="M9" s="13"/>
      <c r="N9" s="5"/>
    </row>
    <row r="10" spans="1:14" s="6" customFormat="1" ht="28.5" customHeight="1" thickBot="1">
      <c r="A10" s="60">
        <v>415000</v>
      </c>
      <c r="B10" s="61" t="s">
        <v>7</v>
      </c>
      <c r="C10" s="62">
        <f>SUM(C11)</f>
        <v>417686</v>
      </c>
      <c r="D10" s="62">
        <f>SUM(D11)</f>
        <v>0</v>
      </c>
      <c r="E10" s="62">
        <f>SUM(E11)</f>
        <v>0</v>
      </c>
      <c r="F10" s="63">
        <f aca="true" t="shared" si="2" ref="F10:F44">SUM(C10+D10)</f>
        <v>417686</v>
      </c>
      <c r="G10" s="63">
        <f>SUM(G11)</f>
        <v>318216.8</v>
      </c>
      <c r="H10" s="63">
        <f>SUM(H11)</f>
        <v>0</v>
      </c>
      <c r="I10" s="63">
        <f>SUM(I11)</f>
        <v>0</v>
      </c>
      <c r="J10" s="63">
        <f t="shared" si="0"/>
        <v>318216.8</v>
      </c>
      <c r="K10" s="57">
        <f t="shared" si="1"/>
        <v>76.18565142236034</v>
      </c>
      <c r="L10" s="11"/>
      <c r="M10" s="13"/>
      <c r="N10" s="5"/>
    </row>
    <row r="11" spans="1:11" ht="22.5" customHeight="1" thickBot="1">
      <c r="A11" s="25">
        <v>415100</v>
      </c>
      <c r="B11" s="26" t="s">
        <v>20</v>
      </c>
      <c r="C11" s="44">
        <v>417686</v>
      </c>
      <c r="D11" s="44">
        <v>0</v>
      </c>
      <c r="E11" s="45">
        <v>0</v>
      </c>
      <c r="F11" s="45">
        <f t="shared" si="2"/>
        <v>417686</v>
      </c>
      <c r="G11" s="45">
        <v>318216.8</v>
      </c>
      <c r="H11" s="45">
        <v>0</v>
      </c>
      <c r="I11" s="45">
        <v>0</v>
      </c>
      <c r="J11" s="45">
        <f t="shared" si="0"/>
        <v>318216.8</v>
      </c>
      <c r="K11" s="64">
        <f t="shared" si="1"/>
        <v>76.18565142236034</v>
      </c>
    </row>
    <row r="12" spans="1:14" s="6" customFormat="1" ht="44.25" customHeight="1" thickBot="1">
      <c r="A12" s="59">
        <v>416000</v>
      </c>
      <c r="B12" s="37" t="s">
        <v>8</v>
      </c>
      <c r="C12" s="56">
        <f>SUM(C13)</f>
        <v>650000</v>
      </c>
      <c r="D12" s="56">
        <f>SUM(D13)</f>
        <v>0</v>
      </c>
      <c r="E12" s="57">
        <v>0</v>
      </c>
      <c r="F12" s="57">
        <f t="shared" si="2"/>
        <v>650000</v>
      </c>
      <c r="G12" s="57">
        <f>SUM(G13)</f>
        <v>527848.46</v>
      </c>
      <c r="H12" s="57">
        <f>SUM(H13)</f>
        <v>0</v>
      </c>
      <c r="I12" s="57">
        <f>SUM(I13)</f>
        <v>0</v>
      </c>
      <c r="J12" s="57">
        <f>SUM(J13)</f>
        <v>527848.46</v>
      </c>
      <c r="K12" s="57">
        <f t="shared" si="1"/>
        <v>81.20745538461537</v>
      </c>
      <c r="L12" s="11"/>
      <c r="M12" s="13"/>
      <c r="N12" s="5"/>
    </row>
    <row r="13" spans="1:11" ht="47.25" customHeight="1" thickBot="1">
      <c r="A13" s="25">
        <v>416100</v>
      </c>
      <c r="B13" s="26" t="s">
        <v>8</v>
      </c>
      <c r="C13" s="44">
        <v>650000</v>
      </c>
      <c r="D13" s="44">
        <v>0</v>
      </c>
      <c r="E13" s="45">
        <v>0</v>
      </c>
      <c r="F13" s="45">
        <f t="shared" si="2"/>
        <v>650000</v>
      </c>
      <c r="G13" s="45">
        <v>527848.46</v>
      </c>
      <c r="H13" s="45">
        <v>0</v>
      </c>
      <c r="I13" s="45">
        <v>0</v>
      </c>
      <c r="J13" s="45">
        <f>SUM(G13:I13)</f>
        <v>527848.46</v>
      </c>
      <c r="K13" s="64">
        <f t="shared" si="1"/>
        <v>81.20745538461537</v>
      </c>
    </row>
    <row r="14" spans="1:14" s="6" customFormat="1" ht="22.5" customHeight="1" thickBot="1">
      <c r="A14" s="59">
        <v>421000</v>
      </c>
      <c r="B14" s="37" t="s">
        <v>9</v>
      </c>
      <c r="C14" s="56">
        <f>SUM(C15:C21)</f>
        <v>3116500</v>
      </c>
      <c r="D14" s="56">
        <f>SUM(D15:D21)</f>
        <v>0</v>
      </c>
      <c r="E14" s="56">
        <f>SUM(E15:E21)</f>
        <v>0</v>
      </c>
      <c r="F14" s="57">
        <f t="shared" si="2"/>
        <v>3116500</v>
      </c>
      <c r="G14" s="57">
        <f>SUM(G15:G21)</f>
        <v>1915361.3399999999</v>
      </c>
      <c r="H14" s="57">
        <f>SUM(H15:H21)</f>
        <v>0</v>
      </c>
      <c r="I14" s="57">
        <f>SUM(I15:I21)</f>
        <v>0</v>
      </c>
      <c r="J14" s="57">
        <f>SUM(J15:J21)</f>
        <v>1915361.3399999999</v>
      </c>
      <c r="K14" s="56">
        <f t="shared" si="1"/>
        <v>61.45873062730627</v>
      </c>
      <c r="L14" s="11"/>
      <c r="M14" s="13"/>
      <c r="N14" s="5"/>
    </row>
    <row r="15" spans="1:11" ht="22.5" customHeight="1">
      <c r="A15" s="27">
        <v>421100</v>
      </c>
      <c r="B15" s="28" t="s">
        <v>21</v>
      </c>
      <c r="C15" s="46">
        <v>250000</v>
      </c>
      <c r="D15" s="46">
        <v>0</v>
      </c>
      <c r="E15" s="47">
        <v>0</v>
      </c>
      <c r="F15" s="47">
        <f t="shared" si="2"/>
        <v>250000</v>
      </c>
      <c r="G15" s="47">
        <v>204626.33</v>
      </c>
      <c r="H15" s="47">
        <v>0</v>
      </c>
      <c r="I15" s="47">
        <v>0</v>
      </c>
      <c r="J15" s="48">
        <f>SUM(G15:I15)</f>
        <v>204626.33</v>
      </c>
      <c r="K15" s="65">
        <f t="shared" si="1"/>
        <v>81.850532</v>
      </c>
    </row>
    <row r="16" spans="1:11" ht="22.5" customHeight="1">
      <c r="A16" s="29">
        <v>421200</v>
      </c>
      <c r="B16" s="30" t="s">
        <v>22</v>
      </c>
      <c r="C16" s="49">
        <v>211000</v>
      </c>
      <c r="D16" s="49">
        <v>0</v>
      </c>
      <c r="E16" s="47">
        <v>0</v>
      </c>
      <c r="F16" s="50">
        <f t="shared" si="2"/>
        <v>211000</v>
      </c>
      <c r="G16" s="50">
        <v>176683.12</v>
      </c>
      <c r="H16" s="47">
        <v>0</v>
      </c>
      <c r="I16" s="47">
        <v>0</v>
      </c>
      <c r="J16" s="48">
        <f aca="true" t="shared" si="3" ref="J16:J21">SUM(G16:I16)</f>
        <v>176683.12</v>
      </c>
      <c r="K16" s="66">
        <f t="shared" si="1"/>
        <v>83.73607582938388</v>
      </c>
    </row>
    <row r="17" spans="1:11" ht="22.5" customHeight="1">
      <c r="A17" s="29">
        <v>421300</v>
      </c>
      <c r="B17" s="30" t="s">
        <v>23</v>
      </c>
      <c r="C17" s="49">
        <v>264000</v>
      </c>
      <c r="D17" s="49">
        <v>0</v>
      </c>
      <c r="E17" s="47">
        <v>0</v>
      </c>
      <c r="F17" s="50">
        <f t="shared" si="2"/>
        <v>264000</v>
      </c>
      <c r="G17" s="50">
        <v>187164.84</v>
      </c>
      <c r="H17" s="47">
        <v>0</v>
      </c>
      <c r="I17" s="47">
        <v>0</v>
      </c>
      <c r="J17" s="48">
        <f t="shared" si="3"/>
        <v>187164.84</v>
      </c>
      <c r="K17" s="66">
        <f t="shared" si="1"/>
        <v>70.89577272727271</v>
      </c>
    </row>
    <row r="18" spans="1:11" ht="22.5" customHeight="1">
      <c r="A18" s="29">
        <v>421400</v>
      </c>
      <c r="B18" s="30" t="s">
        <v>24</v>
      </c>
      <c r="C18" s="49">
        <v>468500</v>
      </c>
      <c r="D18" s="49">
        <v>0</v>
      </c>
      <c r="E18" s="47">
        <v>0</v>
      </c>
      <c r="F18" s="50">
        <f t="shared" si="2"/>
        <v>468500</v>
      </c>
      <c r="G18" s="50">
        <v>399449.52</v>
      </c>
      <c r="H18" s="47">
        <v>0</v>
      </c>
      <c r="I18" s="47">
        <v>0</v>
      </c>
      <c r="J18" s="48">
        <f t="shared" si="3"/>
        <v>399449.52</v>
      </c>
      <c r="K18" s="66">
        <f t="shared" si="1"/>
        <v>85.26137033084312</v>
      </c>
    </row>
    <row r="19" spans="1:11" ht="22.5" customHeight="1">
      <c r="A19" s="29">
        <v>421500</v>
      </c>
      <c r="B19" s="30" t="s">
        <v>25</v>
      </c>
      <c r="C19" s="49">
        <v>223000</v>
      </c>
      <c r="D19" s="49">
        <v>0</v>
      </c>
      <c r="E19" s="47">
        <v>0</v>
      </c>
      <c r="F19" s="50">
        <f t="shared" si="2"/>
        <v>223000</v>
      </c>
      <c r="G19" s="50">
        <v>147322.85</v>
      </c>
      <c r="H19" s="47">
        <v>0</v>
      </c>
      <c r="I19" s="47">
        <v>0</v>
      </c>
      <c r="J19" s="48">
        <f t="shared" si="3"/>
        <v>147322.85</v>
      </c>
      <c r="K19" s="66">
        <f t="shared" si="1"/>
        <v>66.06405829596412</v>
      </c>
    </row>
    <row r="20" spans="1:11" ht="28.5" customHeight="1">
      <c r="A20" s="29">
        <v>421600</v>
      </c>
      <c r="B20" s="30" t="s">
        <v>26</v>
      </c>
      <c r="C20" s="49">
        <v>1550000</v>
      </c>
      <c r="D20" s="49">
        <v>0</v>
      </c>
      <c r="E20" s="47">
        <v>0</v>
      </c>
      <c r="F20" s="50">
        <f t="shared" si="2"/>
        <v>1550000</v>
      </c>
      <c r="G20" s="50">
        <v>678614.68</v>
      </c>
      <c r="H20" s="47">
        <v>0</v>
      </c>
      <c r="I20" s="47">
        <v>0</v>
      </c>
      <c r="J20" s="48">
        <f t="shared" si="3"/>
        <v>678614.68</v>
      </c>
      <c r="K20" s="66">
        <f t="shared" si="1"/>
        <v>43.781592258064514</v>
      </c>
    </row>
    <row r="21" spans="1:11" ht="22.5" customHeight="1" thickBot="1">
      <c r="A21" s="31">
        <v>421900</v>
      </c>
      <c r="B21" s="32" t="s">
        <v>27</v>
      </c>
      <c r="C21" s="51">
        <v>150000</v>
      </c>
      <c r="D21" s="51">
        <v>0</v>
      </c>
      <c r="E21" s="47">
        <v>0</v>
      </c>
      <c r="F21" s="52">
        <f t="shared" si="2"/>
        <v>150000</v>
      </c>
      <c r="G21" s="52">
        <v>121500</v>
      </c>
      <c r="H21" s="47">
        <v>0</v>
      </c>
      <c r="I21" s="47">
        <v>0</v>
      </c>
      <c r="J21" s="48">
        <f t="shared" si="3"/>
        <v>121500</v>
      </c>
      <c r="K21" s="67">
        <f t="shared" si="1"/>
        <v>81</v>
      </c>
    </row>
    <row r="22" spans="1:14" s="6" customFormat="1" ht="31.5" customHeight="1" thickBot="1">
      <c r="A22" s="59">
        <v>422000</v>
      </c>
      <c r="B22" s="37" t="s">
        <v>10</v>
      </c>
      <c r="C22" s="57">
        <v>262314</v>
      </c>
      <c r="D22" s="56">
        <v>0</v>
      </c>
      <c r="E22" s="56">
        <v>0</v>
      </c>
      <c r="F22" s="57">
        <f t="shared" si="2"/>
        <v>262314</v>
      </c>
      <c r="G22" s="57">
        <v>117378.37</v>
      </c>
      <c r="H22" s="57">
        <v>0</v>
      </c>
      <c r="I22" s="57">
        <v>0</v>
      </c>
      <c r="J22" s="57">
        <f>SUM(G22:I22)</f>
        <v>117378.37</v>
      </c>
      <c r="K22" s="63">
        <f t="shared" si="1"/>
        <v>44.747276165206586</v>
      </c>
      <c r="L22" s="11"/>
      <c r="M22" s="13"/>
      <c r="N22" s="5"/>
    </row>
    <row r="23" spans="1:14" s="6" customFormat="1" ht="22.5" customHeight="1" thickBot="1">
      <c r="A23" s="59">
        <v>423000</v>
      </c>
      <c r="B23" s="37" t="s">
        <v>11</v>
      </c>
      <c r="C23" s="56">
        <f>SUM(C24:C30)</f>
        <v>3829910</v>
      </c>
      <c r="D23" s="56">
        <f>SUM(D24:D30)</f>
        <v>0</v>
      </c>
      <c r="E23" s="56">
        <f>SUM(E24:E30)</f>
        <v>0</v>
      </c>
      <c r="F23" s="56">
        <f t="shared" si="2"/>
        <v>3829910</v>
      </c>
      <c r="G23" s="56">
        <f>SUM(G24:G30)</f>
        <v>3075839.7399999998</v>
      </c>
      <c r="H23" s="56">
        <f>SUM(H24:H30)</f>
        <v>0</v>
      </c>
      <c r="I23" s="56">
        <f>SUM(I24:I30)</f>
        <v>0</v>
      </c>
      <c r="J23" s="68">
        <f>SUM(G23:I23)</f>
        <v>3075839.7399999998</v>
      </c>
      <c r="K23" s="69">
        <f t="shared" si="1"/>
        <v>80.31101879678634</v>
      </c>
      <c r="L23" s="11"/>
      <c r="M23" s="13"/>
      <c r="N23" s="5"/>
    </row>
    <row r="24" spans="1:11" ht="30" customHeight="1">
      <c r="A24" s="33">
        <v>423100</v>
      </c>
      <c r="B24" s="28" t="s">
        <v>28</v>
      </c>
      <c r="C24" s="46">
        <v>113800</v>
      </c>
      <c r="D24" s="46">
        <v>0</v>
      </c>
      <c r="E24" s="46">
        <v>0</v>
      </c>
      <c r="F24" s="46">
        <f t="shared" si="2"/>
        <v>113800</v>
      </c>
      <c r="G24" s="46">
        <v>113800</v>
      </c>
      <c r="H24" s="46">
        <v>0</v>
      </c>
      <c r="I24" s="46">
        <v>0</v>
      </c>
      <c r="J24" s="53">
        <f>SUM(G24:I24)</f>
        <v>113800</v>
      </c>
      <c r="K24" s="66">
        <f t="shared" si="1"/>
        <v>100</v>
      </c>
    </row>
    <row r="25" spans="1:11" ht="22.5" customHeight="1">
      <c r="A25" s="34">
        <v>423200</v>
      </c>
      <c r="B25" s="30" t="s">
        <v>29</v>
      </c>
      <c r="C25" s="49">
        <v>80000</v>
      </c>
      <c r="D25" s="49">
        <v>0</v>
      </c>
      <c r="E25" s="46">
        <v>0</v>
      </c>
      <c r="F25" s="49">
        <f t="shared" si="2"/>
        <v>80000</v>
      </c>
      <c r="G25" s="49">
        <v>24000</v>
      </c>
      <c r="H25" s="46">
        <v>0</v>
      </c>
      <c r="I25" s="46">
        <v>0</v>
      </c>
      <c r="J25" s="53">
        <f aca="true" t="shared" si="4" ref="J25:J30">SUM(G25:I25)</f>
        <v>24000</v>
      </c>
      <c r="K25" s="66">
        <f t="shared" si="1"/>
        <v>30</v>
      </c>
    </row>
    <row r="26" spans="1:11" ht="42" customHeight="1">
      <c r="A26" s="34">
        <v>423300</v>
      </c>
      <c r="B26" s="30" t="s">
        <v>30</v>
      </c>
      <c r="C26" s="49">
        <v>105500</v>
      </c>
      <c r="D26" s="49">
        <v>0</v>
      </c>
      <c r="E26" s="46">
        <v>0</v>
      </c>
      <c r="F26" s="49">
        <f t="shared" si="2"/>
        <v>105500</v>
      </c>
      <c r="G26" s="49">
        <v>76920</v>
      </c>
      <c r="H26" s="46">
        <v>0</v>
      </c>
      <c r="I26" s="46">
        <v>0</v>
      </c>
      <c r="J26" s="53">
        <f t="shared" si="4"/>
        <v>76920</v>
      </c>
      <c r="K26" s="66">
        <f t="shared" si="1"/>
        <v>72.90995260663507</v>
      </c>
    </row>
    <row r="27" spans="1:11" ht="22.5" customHeight="1">
      <c r="A27" s="29">
        <v>423400</v>
      </c>
      <c r="B27" s="30" t="s">
        <v>31</v>
      </c>
      <c r="C27" s="49">
        <v>895400</v>
      </c>
      <c r="D27" s="49">
        <v>0</v>
      </c>
      <c r="E27" s="46">
        <v>0</v>
      </c>
      <c r="F27" s="49">
        <f t="shared" si="2"/>
        <v>895400</v>
      </c>
      <c r="G27" s="49">
        <v>681660</v>
      </c>
      <c r="H27" s="46">
        <v>0</v>
      </c>
      <c r="I27" s="46">
        <v>0</v>
      </c>
      <c r="J27" s="53">
        <f t="shared" si="4"/>
        <v>681660</v>
      </c>
      <c r="K27" s="66">
        <f t="shared" si="1"/>
        <v>76.12910431092249</v>
      </c>
    </row>
    <row r="28" spans="1:11" ht="22.5" customHeight="1">
      <c r="A28" s="29">
        <v>423500</v>
      </c>
      <c r="B28" s="30" t="s">
        <v>32</v>
      </c>
      <c r="C28" s="49">
        <v>1460390</v>
      </c>
      <c r="D28" s="49">
        <v>0</v>
      </c>
      <c r="E28" s="46">
        <v>0</v>
      </c>
      <c r="F28" s="49">
        <f t="shared" si="2"/>
        <v>1460390</v>
      </c>
      <c r="G28" s="49">
        <v>1094665.64</v>
      </c>
      <c r="H28" s="46">
        <v>0</v>
      </c>
      <c r="I28" s="46">
        <v>0</v>
      </c>
      <c r="J28" s="53">
        <f t="shared" si="4"/>
        <v>1094665.64</v>
      </c>
      <c r="K28" s="66">
        <f t="shared" si="1"/>
        <v>74.95707584960181</v>
      </c>
    </row>
    <row r="29" spans="1:11" ht="22.5" customHeight="1">
      <c r="A29" s="29">
        <v>423700</v>
      </c>
      <c r="B29" s="30" t="s">
        <v>33</v>
      </c>
      <c r="C29" s="49">
        <v>274500</v>
      </c>
      <c r="D29" s="49">
        <v>0</v>
      </c>
      <c r="E29" s="46">
        <v>0</v>
      </c>
      <c r="F29" s="49">
        <f t="shared" si="2"/>
        <v>274500</v>
      </c>
      <c r="G29" s="49">
        <v>234814.1</v>
      </c>
      <c r="H29" s="46">
        <v>0</v>
      </c>
      <c r="I29" s="46">
        <v>0</v>
      </c>
      <c r="J29" s="53">
        <f t="shared" si="4"/>
        <v>234814.1</v>
      </c>
      <c r="K29" s="66">
        <f t="shared" si="1"/>
        <v>85.5424772313297</v>
      </c>
    </row>
    <row r="30" spans="1:11" ht="22.5" customHeight="1" thickBot="1">
      <c r="A30" s="31">
        <v>423900</v>
      </c>
      <c r="B30" s="35" t="s">
        <v>34</v>
      </c>
      <c r="C30" s="54">
        <v>900320</v>
      </c>
      <c r="D30" s="54">
        <v>0</v>
      </c>
      <c r="E30" s="46">
        <v>0</v>
      </c>
      <c r="F30" s="54">
        <f t="shared" si="2"/>
        <v>900320</v>
      </c>
      <c r="G30" s="54">
        <v>849980</v>
      </c>
      <c r="H30" s="46">
        <v>0</v>
      </c>
      <c r="I30" s="46">
        <v>0</v>
      </c>
      <c r="J30" s="53">
        <f t="shared" si="4"/>
        <v>849980</v>
      </c>
      <c r="K30" s="67">
        <f t="shared" si="1"/>
        <v>94.40865470055093</v>
      </c>
    </row>
    <row r="31" spans="1:14" s="6" customFormat="1" ht="32.25" customHeight="1" thickBot="1">
      <c r="A31" s="59">
        <v>424000</v>
      </c>
      <c r="B31" s="37" t="s">
        <v>12</v>
      </c>
      <c r="C31" s="56">
        <f>SUM(C32+C33)</f>
        <v>250000</v>
      </c>
      <c r="D31" s="56">
        <f>SUM(D32)</f>
        <v>0</v>
      </c>
      <c r="E31" s="56">
        <f>SUM(E32)</f>
        <v>0</v>
      </c>
      <c r="F31" s="57">
        <f t="shared" si="2"/>
        <v>250000</v>
      </c>
      <c r="G31" s="57">
        <f>SUM(G32:G33)</f>
        <v>182973.28</v>
      </c>
      <c r="H31" s="57">
        <f>SUM(H32:H33)</f>
        <v>0</v>
      </c>
      <c r="I31" s="57">
        <f>SUM(I32:I33)</f>
        <v>0</v>
      </c>
      <c r="J31" s="57">
        <f aca="true" t="shared" si="5" ref="J31:J44">SUM(G31:I31)</f>
        <v>182973.28</v>
      </c>
      <c r="K31" s="70">
        <f t="shared" si="1"/>
        <v>73.189312</v>
      </c>
      <c r="L31" s="11"/>
      <c r="M31" s="13"/>
      <c r="N31" s="5"/>
    </row>
    <row r="32" spans="1:14" s="4" customFormat="1" ht="48" customHeight="1">
      <c r="A32" s="27">
        <v>424600</v>
      </c>
      <c r="B32" s="28" t="s">
        <v>35</v>
      </c>
      <c r="C32" s="46">
        <v>100000</v>
      </c>
      <c r="D32" s="46">
        <v>0</v>
      </c>
      <c r="E32" s="47">
        <v>0</v>
      </c>
      <c r="F32" s="47">
        <f t="shared" si="2"/>
        <v>100000</v>
      </c>
      <c r="G32" s="47">
        <v>55800</v>
      </c>
      <c r="H32" s="47">
        <v>0</v>
      </c>
      <c r="I32" s="47">
        <v>0</v>
      </c>
      <c r="J32" s="48">
        <f t="shared" si="5"/>
        <v>55800</v>
      </c>
      <c r="K32" s="65">
        <f t="shared" si="1"/>
        <v>55.800000000000004</v>
      </c>
      <c r="L32" s="9"/>
      <c r="M32" s="12"/>
      <c r="N32" s="76"/>
    </row>
    <row r="33" spans="1:14" s="4" customFormat="1" ht="51" customHeight="1" thickBot="1">
      <c r="A33" s="31">
        <v>424900</v>
      </c>
      <c r="B33" s="32" t="s">
        <v>36</v>
      </c>
      <c r="C33" s="51">
        <v>150000</v>
      </c>
      <c r="D33" s="51">
        <v>0</v>
      </c>
      <c r="E33" s="47">
        <v>0</v>
      </c>
      <c r="F33" s="52">
        <f t="shared" si="2"/>
        <v>150000</v>
      </c>
      <c r="G33" s="52">
        <v>127173.28</v>
      </c>
      <c r="H33" s="52">
        <v>0</v>
      </c>
      <c r="I33" s="52">
        <v>0</v>
      </c>
      <c r="J33" s="48">
        <f t="shared" si="5"/>
        <v>127173.28</v>
      </c>
      <c r="K33" s="67">
        <f t="shared" si="1"/>
        <v>84.78218666666668</v>
      </c>
      <c r="L33" s="9"/>
      <c r="M33" s="12"/>
      <c r="N33" s="76"/>
    </row>
    <row r="34" spans="1:14" s="6" customFormat="1" ht="31.5" customHeight="1" thickBot="1">
      <c r="A34" s="59">
        <v>425000</v>
      </c>
      <c r="B34" s="37" t="s">
        <v>13</v>
      </c>
      <c r="C34" s="56">
        <f>SUM(C35:C35)</f>
        <v>280000</v>
      </c>
      <c r="D34" s="56">
        <f>SUM(D35:D35)</f>
        <v>0</v>
      </c>
      <c r="E34" s="56">
        <f>SUM(E35:E35)</f>
        <v>0</v>
      </c>
      <c r="F34" s="57">
        <f t="shared" si="2"/>
        <v>280000</v>
      </c>
      <c r="G34" s="57">
        <f>SUM(G35)</f>
        <v>164788</v>
      </c>
      <c r="H34" s="57">
        <f>SUM(H35)</f>
        <v>0</v>
      </c>
      <c r="I34" s="57">
        <f>SUM(I35)</f>
        <v>0</v>
      </c>
      <c r="J34" s="57">
        <f t="shared" si="5"/>
        <v>164788</v>
      </c>
      <c r="K34" s="63">
        <f t="shared" si="1"/>
        <v>58.85285714285714</v>
      </c>
      <c r="L34" s="11"/>
      <c r="M34" s="13"/>
      <c r="N34" s="5"/>
    </row>
    <row r="35" spans="1:11" ht="36" customHeight="1" thickBot="1">
      <c r="A35" s="31">
        <v>425200</v>
      </c>
      <c r="B35" s="32" t="s">
        <v>37</v>
      </c>
      <c r="C35" s="51">
        <v>280000</v>
      </c>
      <c r="D35" s="51">
        <v>0</v>
      </c>
      <c r="E35" s="52">
        <v>0</v>
      </c>
      <c r="F35" s="52">
        <f t="shared" si="2"/>
        <v>280000</v>
      </c>
      <c r="G35" s="52">
        <v>164788</v>
      </c>
      <c r="H35" s="52">
        <v>0</v>
      </c>
      <c r="I35" s="52">
        <v>0</v>
      </c>
      <c r="J35" s="52">
        <f t="shared" si="5"/>
        <v>164788</v>
      </c>
      <c r="K35" s="64">
        <f t="shared" si="1"/>
        <v>58.85285714285714</v>
      </c>
    </row>
    <row r="36" spans="1:14" s="6" customFormat="1" ht="22.5" customHeight="1" thickBot="1">
      <c r="A36" s="59">
        <v>426000</v>
      </c>
      <c r="B36" s="37" t="s">
        <v>14</v>
      </c>
      <c r="C36" s="56">
        <f>SUM(C37:C41)</f>
        <v>1286600</v>
      </c>
      <c r="D36" s="56">
        <f>SUM(D37:D41)</f>
        <v>0</v>
      </c>
      <c r="E36" s="56">
        <f>SUM(E37:E41)</f>
        <v>0</v>
      </c>
      <c r="F36" s="57">
        <f t="shared" si="2"/>
        <v>1286600</v>
      </c>
      <c r="G36" s="57">
        <f>SUM(G37:G41)</f>
        <v>1018209.4000000001</v>
      </c>
      <c r="H36" s="57">
        <f>SUM(H37:H41)</f>
        <v>0</v>
      </c>
      <c r="I36" s="57">
        <f>SUM(I37:I41)</f>
        <v>0</v>
      </c>
      <c r="J36" s="57">
        <f t="shared" si="5"/>
        <v>1018209.4000000001</v>
      </c>
      <c r="K36" s="71">
        <f t="shared" si="1"/>
        <v>79.13954609047103</v>
      </c>
      <c r="L36" s="11"/>
      <c r="M36" s="13"/>
      <c r="N36" s="5"/>
    </row>
    <row r="37" spans="1:11" ht="28.5" customHeight="1">
      <c r="A37" s="27">
        <v>426100</v>
      </c>
      <c r="B37" s="28" t="s">
        <v>38</v>
      </c>
      <c r="C37" s="46">
        <v>220000</v>
      </c>
      <c r="D37" s="46">
        <v>0</v>
      </c>
      <c r="E37" s="47">
        <v>0</v>
      </c>
      <c r="F37" s="47">
        <f t="shared" si="2"/>
        <v>220000</v>
      </c>
      <c r="G37" s="47">
        <v>186986.4</v>
      </c>
      <c r="H37" s="47">
        <v>0</v>
      </c>
      <c r="I37" s="47">
        <v>0</v>
      </c>
      <c r="J37" s="48">
        <f t="shared" si="5"/>
        <v>186986.4</v>
      </c>
      <c r="K37" s="65">
        <f t="shared" si="1"/>
        <v>84.99381818181818</v>
      </c>
    </row>
    <row r="38" spans="1:11" ht="39" customHeight="1">
      <c r="A38" s="29">
        <v>426300</v>
      </c>
      <c r="B38" s="30" t="s">
        <v>39</v>
      </c>
      <c r="C38" s="49">
        <v>290000</v>
      </c>
      <c r="D38" s="49">
        <v>0</v>
      </c>
      <c r="E38" s="47">
        <v>0</v>
      </c>
      <c r="F38" s="50">
        <f t="shared" si="2"/>
        <v>290000</v>
      </c>
      <c r="G38" s="50">
        <v>253233.08</v>
      </c>
      <c r="H38" s="47">
        <v>0</v>
      </c>
      <c r="I38" s="47">
        <v>0</v>
      </c>
      <c r="J38" s="48">
        <f t="shared" si="5"/>
        <v>253233.08</v>
      </c>
      <c r="K38" s="66">
        <f t="shared" si="1"/>
        <v>87.32175172413793</v>
      </c>
    </row>
    <row r="39" spans="1:11" ht="30" customHeight="1">
      <c r="A39" s="29">
        <v>426400</v>
      </c>
      <c r="B39" s="30" t="s">
        <v>40</v>
      </c>
      <c r="C39" s="49">
        <v>546600</v>
      </c>
      <c r="D39" s="49">
        <v>0</v>
      </c>
      <c r="E39" s="47">
        <v>0</v>
      </c>
      <c r="F39" s="50">
        <f t="shared" si="2"/>
        <v>546600</v>
      </c>
      <c r="G39" s="50">
        <v>407472.82</v>
      </c>
      <c r="H39" s="47">
        <v>0</v>
      </c>
      <c r="I39" s="47">
        <v>0</v>
      </c>
      <c r="J39" s="48">
        <f t="shared" si="5"/>
        <v>407472.82</v>
      </c>
      <c r="K39" s="66">
        <f t="shared" si="1"/>
        <v>74.54680204903038</v>
      </c>
    </row>
    <row r="40" spans="1:11" ht="31.5" customHeight="1">
      <c r="A40" s="29">
        <v>426800</v>
      </c>
      <c r="B40" s="30" t="s">
        <v>42</v>
      </c>
      <c r="C40" s="49">
        <v>30000</v>
      </c>
      <c r="D40" s="49">
        <v>0</v>
      </c>
      <c r="E40" s="47">
        <v>0</v>
      </c>
      <c r="F40" s="50">
        <f t="shared" si="2"/>
        <v>30000</v>
      </c>
      <c r="G40" s="50">
        <v>28577.9</v>
      </c>
      <c r="H40" s="47">
        <v>0</v>
      </c>
      <c r="I40" s="47">
        <v>0</v>
      </c>
      <c r="J40" s="48">
        <f t="shared" si="5"/>
        <v>28577.9</v>
      </c>
      <c r="K40" s="66">
        <f t="shared" si="1"/>
        <v>95.25966666666667</v>
      </c>
    </row>
    <row r="41" spans="1:11" ht="33.75" customHeight="1" thickBot="1">
      <c r="A41" s="31">
        <v>426900</v>
      </c>
      <c r="B41" s="32" t="s">
        <v>41</v>
      </c>
      <c r="C41" s="51">
        <v>200000</v>
      </c>
      <c r="D41" s="51">
        <v>0</v>
      </c>
      <c r="E41" s="47">
        <v>0</v>
      </c>
      <c r="F41" s="52">
        <f t="shared" si="2"/>
        <v>200000</v>
      </c>
      <c r="G41" s="52">
        <v>141939.2</v>
      </c>
      <c r="H41" s="47">
        <v>0</v>
      </c>
      <c r="I41" s="47">
        <v>0</v>
      </c>
      <c r="J41" s="48">
        <f t="shared" si="5"/>
        <v>141939.2</v>
      </c>
      <c r="K41" s="67">
        <f t="shared" si="1"/>
        <v>70.96960000000001</v>
      </c>
    </row>
    <row r="42" spans="1:14" s="6" customFormat="1" ht="39" customHeight="1" thickBot="1">
      <c r="A42" s="59">
        <v>482000</v>
      </c>
      <c r="B42" s="37" t="s">
        <v>15</v>
      </c>
      <c r="C42" s="56">
        <f>SUM(C43:C44)</f>
        <v>150000</v>
      </c>
      <c r="D42" s="56">
        <f>SUM(D43:D44)</f>
        <v>0</v>
      </c>
      <c r="E42" s="56">
        <f>SUM(E43:E44)</f>
        <v>0</v>
      </c>
      <c r="F42" s="57">
        <f t="shared" si="2"/>
        <v>150000</v>
      </c>
      <c r="G42" s="57">
        <f>SUM(G43:G44)</f>
        <v>82261.82</v>
      </c>
      <c r="H42" s="57">
        <f>SUM(H43:H44)</f>
        <v>0</v>
      </c>
      <c r="I42" s="57">
        <f>SUM(I43:I44)</f>
        <v>0</v>
      </c>
      <c r="J42" s="57">
        <f t="shared" si="5"/>
        <v>82261.82</v>
      </c>
      <c r="K42" s="70">
        <f t="shared" si="1"/>
        <v>54.841213333333336</v>
      </c>
      <c r="L42" s="11"/>
      <c r="M42" s="13"/>
      <c r="N42" s="5"/>
    </row>
    <row r="43" spans="1:15" ht="22.5" customHeight="1">
      <c r="A43" s="27">
        <v>482100</v>
      </c>
      <c r="B43" s="28" t="s">
        <v>43</v>
      </c>
      <c r="C43" s="46">
        <v>50000</v>
      </c>
      <c r="D43" s="46">
        <v>0</v>
      </c>
      <c r="E43" s="47">
        <v>0</v>
      </c>
      <c r="F43" s="47">
        <f t="shared" si="2"/>
        <v>50000</v>
      </c>
      <c r="G43" s="47">
        <v>18011</v>
      </c>
      <c r="H43" s="47">
        <v>0</v>
      </c>
      <c r="I43" s="47">
        <v>0</v>
      </c>
      <c r="J43" s="48">
        <f t="shared" si="5"/>
        <v>18011</v>
      </c>
      <c r="K43" s="65">
        <f t="shared" si="1"/>
        <v>36.022</v>
      </c>
      <c r="L43" s="12"/>
      <c r="O43" s="1"/>
    </row>
    <row r="44" spans="1:15" ht="22.5" customHeight="1" thickBot="1">
      <c r="A44" s="31">
        <v>482200</v>
      </c>
      <c r="B44" s="32" t="s">
        <v>44</v>
      </c>
      <c r="C44" s="51">
        <v>100000</v>
      </c>
      <c r="D44" s="51">
        <v>0</v>
      </c>
      <c r="E44" s="52">
        <v>0</v>
      </c>
      <c r="F44" s="52">
        <f t="shared" si="2"/>
        <v>100000</v>
      </c>
      <c r="G44" s="52">
        <v>64250.82</v>
      </c>
      <c r="H44" s="52">
        <v>0</v>
      </c>
      <c r="I44" s="52">
        <v>0</v>
      </c>
      <c r="J44" s="48">
        <f t="shared" si="5"/>
        <v>64250.82</v>
      </c>
      <c r="K44" s="67">
        <f t="shared" si="1"/>
        <v>64.25082</v>
      </c>
      <c r="L44" s="12"/>
      <c r="O44" s="1"/>
    </row>
    <row r="45" spans="1:15" s="6" customFormat="1" ht="22.5" customHeight="1" thickBot="1">
      <c r="A45" s="59">
        <v>512000</v>
      </c>
      <c r="B45" s="37" t="s">
        <v>16</v>
      </c>
      <c r="C45" s="56">
        <f>SUM(C46)</f>
        <v>250000</v>
      </c>
      <c r="D45" s="56">
        <f>SUM(D46)</f>
        <v>0</v>
      </c>
      <c r="E45" s="56">
        <f>SUM(E46)</f>
        <v>0</v>
      </c>
      <c r="F45" s="57">
        <f>SUM(C45+D45+E45)</f>
        <v>250000</v>
      </c>
      <c r="G45" s="57">
        <f>SUM(G46)</f>
        <v>237489</v>
      </c>
      <c r="H45" s="57">
        <f>SUM(H46)</f>
        <v>0</v>
      </c>
      <c r="I45" s="57">
        <f>SUM(I46)</f>
        <v>0</v>
      </c>
      <c r="J45" s="57">
        <f>SUM(J46)</f>
        <v>237489</v>
      </c>
      <c r="K45" s="63">
        <f t="shared" si="1"/>
        <v>94.9956</v>
      </c>
      <c r="L45" s="13"/>
      <c r="M45" s="13"/>
      <c r="N45" s="5"/>
      <c r="O45" s="5"/>
    </row>
    <row r="46" spans="1:15" ht="31.5" customHeight="1" thickBot="1">
      <c r="A46" s="31">
        <v>512200</v>
      </c>
      <c r="B46" s="32" t="s">
        <v>45</v>
      </c>
      <c r="C46" s="51">
        <v>250000</v>
      </c>
      <c r="D46" s="51">
        <v>0</v>
      </c>
      <c r="E46" s="52">
        <v>0</v>
      </c>
      <c r="F46" s="52">
        <f>SUM(C46+D46)</f>
        <v>250000</v>
      </c>
      <c r="G46" s="52">
        <v>237489</v>
      </c>
      <c r="H46" s="52">
        <v>0</v>
      </c>
      <c r="I46" s="52">
        <v>0</v>
      </c>
      <c r="J46" s="52">
        <f>SUM(G46:I46)</f>
        <v>237489</v>
      </c>
      <c r="K46" s="64">
        <f t="shared" si="1"/>
        <v>94.9956</v>
      </c>
      <c r="L46" s="12"/>
      <c r="O46" s="1"/>
    </row>
    <row r="47" spans="1:15" s="6" customFormat="1" ht="33.75" customHeight="1" thickBot="1">
      <c r="A47" s="59">
        <v>515000</v>
      </c>
      <c r="B47" s="37" t="s">
        <v>17</v>
      </c>
      <c r="C47" s="56">
        <f>SUM(C48)</f>
        <v>448800</v>
      </c>
      <c r="D47" s="56">
        <f>SUM(D48)</f>
        <v>0</v>
      </c>
      <c r="E47" s="56">
        <f>SUM(E48)</f>
        <v>0</v>
      </c>
      <c r="F47" s="57">
        <f>SUM(C47+D47)</f>
        <v>448800</v>
      </c>
      <c r="G47" s="57">
        <f>SUM(G48)</f>
        <v>448800</v>
      </c>
      <c r="H47" s="57">
        <f>SUM(H48)</f>
        <v>0</v>
      </c>
      <c r="I47" s="57">
        <f>SUM(I48)</f>
        <v>0</v>
      </c>
      <c r="J47" s="57">
        <f>SUM(G47:I47)</f>
        <v>448800</v>
      </c>
      <c r="K47" s="57">
        <f t="shared" si="1"/>
        <v>100</v>
      </c>
      <c r="L47" s="13"/>
      <c r="M47" s="13"/>
      <c r="N47" s="5"/>
      <c r="O47" s="5"/>
    </row>
    <row r="48" spans="1:11" ht="22.5" customHeight="1" thickBot="1">
      <c r="A48" s="25">
        <v>515100</v>
      </c>
      <c r="B48" s="26" t="s">
        <v>46</v>
      </c>
      <c r="C48" s="55">
        <v>448800</v>
      </c>
      <c r="D48" s="44">
        <v>0</v>
      </c>
      <c r="E48" s="45">
        <v>0</v>
      </c>
      <c r="F48" s="45">
        <f>SUM(C48+D48)</f>
        <v>448800</v>
      </c>
      <c r="G48" s="45">
        <v>448800</v>
      </c>
      <c r="H48" s="45">
        <v>0</v>
      </c>
      <c r="I48" s="45">
        <v>0</v>
      </c>
      <c r="J48" s="45">
        <f>SUM(G48:I48)</f>
        <v>448800</v>
      </c>
      <c r="K48" s="64">
        <f t="shared" si="1"/>
        <v>100</v>
      </c>
    </row>
    <row r="49" spans="1:11" ht="45" customHeight="1" thickBot="1">
      <c r="A49" s="36"/>
      <c r="B49" s="37" t="s">
        <v>48</v>
      </c>
      <c r="C49" s="56">
        <f aca="true" t="shared" si="6" ref="C49:J49">SUM(C6+C7+C8+C9+C10+C12+C14+C22+C23+C31+C34+C36+C42+C45+C47)</f>
        <v>25000000</v>
      </c>
      <c r="D49" s="56">
        <f t="shared" si="6"/>
        <v>1000000</v>
      </c>
      <c r="E49" s="56">
        <f t="shared" si="6"/>
        <v>63675.37</v>
      </c>
      <c r="F49" s="57">
        <f t="shared" si="6"/>
        <v>26063675.37</v>
      </c>
      <c r="G49" s="57">
        <f t="shared" si="6"/>
        <v>21398212.87</v>
      </c>
      <c r="H49" s="57">
        <f t="shared" si="6"/>
        <v>866359.63</v>
      </c>
      <c r="I49" s="57">
        <f t="shared" si="6"/>
        <v>63675.37</v>
      </c>
      <c r="J49" s="57">
        <f t="shared" si="6"/>
        <v>22328247.87</v>
      </c>
      <c r="K49" s="57">
        <f t="shared" si="1"/>
        <v>85.66807080363048</v>
      </c>
    </row>
    <row r="50" spans="1:14" s="2" customFormat="1" ht="24.75" customHeight="1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3"/>
      <c r="M50" s="74"/>
      <c r="N50" s="77"/>
    </row>
    <row r="51" spans="1:14" s="2" customFormat="1" ht="23.25" customHeight="1">
      <c r="A51" s="41"/>
      <c r="B51" s="58"/>
      <c r="C51" s="42"/>
      <c r="D51" s="42"/>
      <c r="E51" s="42"/>
      <c r="F51" s="42"/>
      <c r="G51" s="42"/>
      <c r="H51" s="42"/>
      <c r="I51" s="42"/>
      <c r="J51" s="42"/>
      <c r="K51" s="42"/>
      <c r="L51" s="3"/>
      <c r="M51" s="74"/>
      <c r="N51" s="77"/>
    </row>
    <row r="52" spans="1:14" s="2" customFormat="1" ht="24.75" customHeight="1">
      <c r="A52" s="41"/>
      <c r="B52" s="58"/>
      <c r="C52" s="42"/>
      <c r="D52" s="42"/>
      <c r="E52" s="42"/>
      <c r="F52" s="42"/>
      <c r="G52" s="42"/>
      <c r="H52" s="42"/>
      <c r="I52" s="42"/>
      <c r="J52" s="42"/>
      <c r="K52" s="42"/>
      <c r="L52" s="3"/>
      <c r="M52" s="74"/>
      <c r="N52" s="77"/>
    </row>
    <row r="53" spans="1:14" s="2" customFormat="1" ht="24.75" customHeight="1">
      <c r="A53" s="41"/>
      <c r="B53" s="58"/>
      <c r="C53" s="42"/>
      <c r="D53" s="42"/>
      <c r="E53" s="42"/>
      <c r="F53" s="42"/>
      <c r="G53" s="42"/>
      <c r="H53" s="42"/>
      <c r="I53" s="42"/>
      <c r="J53" s="42"/>
      <c r="K53" s="42"/>
      <c r="L53" s="3"/>
      <c r="M53" s="74"/>
      <c r="N53" s="77"/>
    </row>
    <row r="54" spans="1:14" s="2" customFormat="1" ht="24.75" customHeight="1">
      <c r="A54" s="41"/>
      <c r="B54" s="58"/>
      <c r="C54" s="42"/>
      <c r="D54" s="42"/>
      <c r="E54" s="42"/>
      <c r="F54" s="42"/>
      <c r="G54" s="42"/>
      <c r="H54" s="42"/>
      <c r="I54" s="42"/>
      <c r="J54" s="42"/>
      <c r="K54" s="42"/>
      <c r="L54" s="3"/>
      <c r="M54" s="74"/>
      <c r="N54" s="77"/>
    </row>
    <row r="55" spans="1:14" s="2" customFormat="1" ht="24.75" customHeight="1">
      <c r="A55" s="41"/>
      <c r="B55" s="58"/>
      <c r="C55" s="42"/>
      <c r="D55" s="42"/>
      <c r="E55" s="42"/>
      <c r="F55" s="42"/>
      <c r="G55" s="42"/>
      <c r="H55" s="42"/>
      <c r="I55" s="42"/>
      <c r="J55" s="42"/>
      <c r="K55" s="42"/>
      <c r="L55" s="3"/>
      <c r="M55" s="74"/>
      <c r="N55" s="77"/>
    </row>
    <row r="56" spans="1:14" s="2" customFormat="1" ht="24.75" customHeight="1">
      <c r="A56" s="41"/>
      <c r="B56" s="58"/>
      <c r="C56" s="42"/>
      <c r="D56" s="42"/>
      <c r="E56" s="42"/>
      <c r="F56" s="42"/>
      <c r="G56" s="42"/>
      <c r="H56" s="42"/>
      <c r="I56" s="42"/>
      <c r="J56" s="42"/>
      <c r="K56" s="42"/>
      <c r="L56" s="3"/>
      <c r="M56" s="74"/>
      <c r="N56" s="77"/>
    </row>
    <row r="57" spans="1:14" s="2" customFormat="1" ht="24.75" customHeight="1">
      <c r="A57" s="41"/>
      <c r="B57" s="58"/>
      <c r="C57" s="42"/>
      <c r="D57" s="42"/>
      <c r="E57" s="42"/>
      <c r="F57" s="42"/>
      <c r="G57" s="42"/>
      <c r="H57" s="42"/>
      <c r="I57" s="42"/>
      <c r="J57" s="42"/>
      <c r="K57" s="42"/>
      <c r="L57" s="3"/>
      <c r="M57" s="74"/>
      <c r="N57" s="77"/>
    </row>
    <row r="58" spans="1:11" ht="24.75" customHeight="1">
      <c r="A58" s="41"/>
      <c r="B58" s="58"/>
      <c r="C58" s="42"/>
      <c r="D58" s="42"/>
      <c r="E58" s="42"/>
      <c r="F58" s="42"/>
      <c r="G58" s="42"/>
      <c r="H58" s="42"/>
      <c r="I58" s="42"/>
      <c r="J58" s="42"/>
      <c r="K58" s="42"/>
    </row>
    <row r="59" spans="1:14" s="2" customFormat="1" ht="24.75" customHeight="1">
      <c r="A59" s="41"/>
      <c r="B59" s="58"/>
      <c r="C59" s="42"/>
      <c r="D59" s="42"/>
      <c r="E59" s="42"/>
      <c r="F59" s="42"/>
      <c r="G59" s="42"/>
      <c r="H59" s="42"/>
      <c r="I59" s="42"/>
      <c r="J59" s="42"/>
      <c r="K59" s="42"/>
      <c r="L59" s="3"/>
      <c r="M59" s="74"/>
      <c r="N59" s="77"/>
    </row>
    <row r="60" spans="1:14" s="2" customFormat="1" ht="24.75" customHeight="1">
      <c r="A60" s="41"/>
      <c r="B60" s="58"/>
      <c r="C60" s="42"/>
      <c r="D60" s="42"/>
      <c r="E60" s="42"/>
      <c r="F60" s="42"/>
      <c r="G60" s="42"/>
      <c r="H60" s="42"/>
      <c r="I60" s="42"/>
      <c r="J60" s="42"/>
      <c r="K60" s="42"/>
      <c r="L60" s="3"/>
      <c r="M60" s="74"/>
      <c r="N60" s="77"/>
    </row>
    <row r="61" spans="1:14" s="2" customFormat="1" ht="24.75" customHeight="1">
      <c r="A61" s="41"/>
      <c r="B61" s="58"/>
      <c r="C61" s="42"/>
      <c r="D61" s="42"/>
      <c r="E61" s="42"/>
      <c r="F61" s="42"/>
      <c r="G61" s="42"/>
      <c r="H61" s="42"/>
      <c r="I61" s="42"/>
      <c r="J61" s="42"/>
      <c r="K61" s="42"/>
      <c r="L61" s="3"/>
      <c r="M61" s="74"/>
      <c r="N61" s="77"/>
    </row>
    <row r="62" spans="1:14" s="2" customFormat="1" ht="24.75" customHeight="1">
      <c r="A62" s="41"/>
      <c r="B62" s="58"/>
      <c r="C62" s="42"/>
      <c r="D62" s="42"/>
      <c r="E62" s="42"/>
      <c r="F62" s="42"/>
      <c r="G62" s="42"/>
      <c r="H62" s="42"/>
      <c r="I62" s="42"/>
      <c r="J62" s="42"/>
      <c r="K62" s="42"/>
      <c r="L62" s="3"/>
      <c r="M62" s="74"/>
      <c r="N62" s="77"/>
    </row>
    <row r="63" spans="1:14" s="2" customFormat="1" ht="24.75" customHeight="1">
      <c r="A63" s="41"/>
      <c r="B63" s="58"/>
      <c r="C63" s="42"/>
      <c r="D63" s="42"/>
      <c r="E63" s="42"/>
      <c r="F63" s="42"/>
      <c r="G63" s="42"/>
      <c r="H63" s="42"/>
      <c r="I63" s="42"/>
      <c r="J63" s="42"/>
      <c r="K63" s="42"/>
      <c r="L63" s="3"/>
      <c r="M63" s="74"/>
      <c r="N63" s="77"/>
    </row>
    <row r="64" spans="1:14" s="2" customFormat="1" ht="24.75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3"/>
      <c r="M64" s="74"/>
      <c r="N64" s="77"/>
    </row>
    <row r="65" spans="1:14" s="2" customFormat="1" ht="24.75" customHeight="1">
      <c r="A65" s="41"/>
      <c r="B65" s="58"/>
      <c r="C65" s="42"/>
      <c r="D65" s="42"/>
      <c r="E65" s="42"/>
      <c r="F65" s="42"/>
      <c r="G65" s="42"/>
      <c r="H65" s="42"/>
      <c r="I65" s="42"/>
      <c r="J65" s="42"/>
      <c r="K65" s="42"/>
      <c r="L65" s="3"/>
      <c r="M65" s="74"/>
      <c r="N65" s="77"/>
    </row>
    <row r="66" spans="1:14" s="2" customFormat="1" ht="24.75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3"/>
      <c r="M66" s="74"/>
      <c r="N66" s="77"/>
    </row>
    <row r="67" spans="1:14" s="2" customFormat="1" ht="24.75" customHeight="1">
      <c r="A67" s="41"/>
      <c r="B67" s="58"/>
      <c r="C67" s="42"/>
      <c r="D67" s="42"/>
      <c r="E67" s="42"/>
      <c r="F67" s="42"/>
      <c r="G67" s="42"/>
      <c r="H67" s="42"/>
      <c r="I67" s="42"/>
      <c r="J67" s="42"/>
      <c r="K67" s="42"/>
      <c r="L67" s="3"/>
      <c r="M67" s="74"/>
      <c r="N67" s="77"/>
    </row>
    <row r="68" spans="1:14" s="2" customFormat="1" ht="24.75" customHeight="1">
      <c r="A68" s="41"/>
      <c r="B68" s="58"/>
      <c r="C68" s="42"/>
      <c r="D68" s="42"/>
      <c r="E68" s="42"/>
      <c r="F68" s="42"/>
      <c r="G68" s="42"/>
      <c r="H68" s="42"/>
      <c r="I68" s="42"/>
      <c r="J68" s="42"/>
      <c r="K68" s="42"/>
      <c r="L68" s="3"/>
      <c r="M68" s="74"/>
      <c r="N68" s="77"/>
    </row>
    <row r="69" spans="1:14" s="2" customFormat="1" ht="24.75" customHeight="1">
      <c r="A69" s="41"/>
      <c r="B69" s="58"/>
      <c r="C69" s="42"/>
      <c r="D69" s="42"/>
      <c r="E69" s="42"/>
      <c r="F69" s="42"/>
      <c r="G69" s="42"/>
      <c r="H69" s="42"/>
      <c r="I69" s="42"/>
      <c r="J69" s="42"/>
      <c r="K69" s="42"/>
      <c r="L69" s="3"/>
      <c r="M69" s="74"/>
      <c r="N69" s="77"/>
    </row>
    <row r="70" spans="1:14" s="2" customFormat="1" ht="24.75" customHeight="1">
      <c r="A70" s="41"/>
      <c r="B70" s="58"/>
      <c r="C70" s="42"/>
      <c r="D70" s="42"/>
      <c r="E70" s="42"/>
      <c r="F70" s="42"/>
      <c r="G70" s="42"/>
      <c r="H70" s="42"/>
      <c r="I70" s="42"/>
      <c r="J70" s="42"/>
      <c r="K70" s="42"/>
      <c r="L70" s="3"/>
      <c r="M70" s="74"/>
      <c r="N70" s="77"/>
    </row>
    <row r="71" spans="1:14" s="2" customFormat="1" ht="24.7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3"/>
      <c r="M71" s="74"/>
      <c r="N71" s="77"/>
    </row>
    <row r="72" spans="1:14" s="2" customFormat="1" ht="24.75" customHeight="1">
      <c r="A72" s="41"/>
      <c r="B72" s="58"/>
      <c r="C72" s="42"/>
      <c r="D72" s="42"/>
      <c r="E72" s="42"/>
      <c r="F72" s="42"/>
      <c r="G72" s="42"/>
      <c r="H72" s="42"/>
      <c r="I72" s="42"/>
      <c r="J72" s="42"/>
      <c r="K72" s="42"/>
      <c r="L72" s="3"/>
      <c r="M72" s="74"/>
      <c r="N72" s="77"/>
    </row>
    <row r="73" spans="1:14" s="2" customFormat="1" ht="24.75" customHeight="1">
      <c r="A73" s="41"/>
      <c r="B73" s="58"/>
      <c r="C73" s="42"/>
      <c r="D73" s="42"/>
      <c r="E73" s="42"/>
      <c r="F73" s="42"/>
      <c r="G73" s="42"/>
      <c r="H73" s="42"/>
      <c r="I73" s="42"/>
      <c r="J73" s="42"/>
      <c r="K73" s="42"/>
      <c r="L73" s="3"/>
      <c r="M73" s="74"/>
      <c r="N73" s="77"/>
    </row>
    <row r="74" spans="1:14" s="2" customFormat="1" ht="24.75" customHeight="1">
      <c r="A74" s="41"/>
      <c r="B74" s="58"/>
      <c r="C74" s="42"/>
      <c r="D74" s="42"/>
      <c r="E74" s="42"/>
      <c r="F74" s="42"/>
      <c r="G74" s="42"/>
      <c r="H74" s="42"/>
      <c r="I74" s="42"/>
      <c r="J74" s="42"/>
      <c r="K74" s="42"/>
      <c r="L74" s="3"/>
      <c r="M74" s="74"/>
      <c r="N74" s="77"/>
    </row>
    <row r="75" spans="1:14" s="2" customFormat="1" ht="24.75" customHeight="1">
      <c r="A75" s="41"/>
      <c r="B75" s="58"/>
      <c r="C75" s="42"/>
      <c r="D75" s="42"/>
      <c r="E75" s="42"/>
      <c r="F75" s="42"/>
      <c r="G75" s="42"/>
      <c r="H75" s="42"/>
      <c r="I75" s="42"/>
      <c r="J75" s="42"/>
      <c r="K75" s="42"/>
      <c r="L75" s="3"/>
      <c r="M75" s="74"/>
      <c r="N75" s="77"/>
    </row>
    <row r="76" spans="1:14" s="2" customFormat="1" ht="24.75" customHeight="1">
      <c r="A76" s="41"/>
      <c r="B76" s="58"/>
      <c r="C76" s="42"/>
      <c r="D76" s="42"/>
      <c r="E76" s="42"/>
      <c r="F76" s="42"/>
      <c r="G76" s="42"/>
      <c r="H76" s="42"/>
      <c r="I76" s="42"/>
      <c r="J76" s="42"/>
      <c r="K76" s="42"/>
      <c r="L76" s="3"/>
      <c r="M76" s="74"/>
      <c r="N76" s="77"/>
    </row>
    <row r="77" spans="1:14" s="2" customFormat="1" ht="24.75" customHeight="1">
      <c r="A77" s="41"/>
      <c r="B77" s="58"/>
      <c r="C77" s="42"/>
      <c r="D77" s="42"/>
      <c r="E77" s="42"/>
      <c r="F77" s="42"/>
      <c r="G77" s="42"/>
      <c r="H77" s="42"/>
      <c r="I77" s="42"/>
      <c r="J77" s="42"/>
      <c r="K77" s="42"/>
      <c r="L77" s="3"/>
      <c r="M77" s="74"/>
      <c r="N77" s="77"/>
    </row>
    <row r="78" spans="1:14" s="2" customFormat="1" ht="24.75" customHeight="1">
      <c r="A78" s="41"/>
      <c r="B78" s="58"/>
      <c r="C78" s="42"/>
      <c r="D78" s="42"/>
      <c r="E78" s="42"/>
      <c r="F78" s="42"/>
      <c r="G78" s="42"/>
      <c r="H78" s="42"/>
      <c r="I78" s="42"/>
      <c r="J78" s="42"/>
      <c r="K78" s="42"/>
      <c r="L78" s="3"/>
      <c r="M78" s="74"/>
      <c r="N78" s="77"/>
    </row>
    <row r="79" spans="1:14" s="2" customFormat="1" ht="24.75" customHeight="1">
      <c r="A79" s="41"/>
      <c r="B79" s="58"/>
      <c r="C79" s="42"/>
      <c r="D79" s="42"/>
      <c r="E79" s="42"/>
      <c r="F79" s="42"/>
      <c r="G79" s="42"/>
      <c r="H79" s="42"/>
      <c r="I79" s="42"/>
      <c r="J79" s="42"/>
      <c r="K79" s="42"/>
      <c r="L79" s="3"/>
      <c r="M79" s="74"/>
      <c r="N79" s="77"/>
    </row>
    <row r="80" spans="1:14" s="2" customFormat="1" ht="24.75" customHeight="1">
      <c r="A80" s="41"/>
      <c r="B80" s="58"/>
      <c r="C80" s="42"/>
      <c r="D80" s="42"/>
      <c r="E80" s="42"/>
      <c r="F80" s="42"/>
      <c r="G80" s="42"/>
      <c r="H80" s="42"/>
      <c r="I80" s="42"/>
      <c r="J80" s="42"/>
      <c r="K80" s="42"/>
      <c r="L80" s="3"/>
      <c r="M80" s="74"/>
      <c r="N80" s="77"/>
    </row>
    <row r="81" spans="1:14" s="2" customFormat="1" ht="24.7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3"/>
      <c r="M81" s="74"/>
      <c r="N81" s="77"/>
    </row>
    <row r="82" spans="1:14" s="2" customFormat="1" ht="24.75" customHeight="1">
      <c r="A82" s="41"/>
      <c r="B82" s="58"/>
      <c r="C82" s="42"/>
      <c r="D82" s="42"/>
      <c r="E82" s="42"/>
      <c r="F82" s="42"/>
      <c r="G82" s="42"/>
      <c r="H82" s="42"/>
      <c r="I82" s="42"/>
      <c r="J82" s="42"/>
      <c r="K82" s="42"/>
      <c r="L82" s="3"/>
      <c r="M82" s="74"/>
      <c r="N82" s="77"/>
    </row>
    <row r="83" spans="1:14" s="2" customFormat="1" ht="24.75" customHeight="1">
      <c r="A83" s="41"/>
      <c r="B83" s="58"/>
      <c r="C83" s="42"/>
      <c r="D83" s="42"/>
      <c r="E83" s="42"/>
      <c r="F83" s="42"/>
      <c r="G83" s="42"/>
      <c r="H83" s="42"/>
      <c r="I83" s="42"/>
      <c r="J83" s="42"/>
      <c r="K83" s="42"/>
      <c r="L83" s="3"/>
      <c r="M83" s="74"/>
      <c r="N83" s="77"/>
    </row>
    <row r="84" spans="1:14" s="2" customFormat="1" ht="24.7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3"/>
      <c r="M84" s="74"/>
      <c r="N84" s="77"/>
    </row>
    <row r="85" spans="1:14" s="2" customFormat="1" ht="24.75" customHeight="1">
      <c r="A85" s="41"/>
      <c r="B85" s="58"/>
      <c r="C85" s="42"/>
      <c r="D85" s="42"/>
      <c r="E85" s="42"/>
      <c r="F85" s="42"/>
      <c r="G85" s="42"/>
      <c r="H85" s="42"/>
      <c r="I85" s="42"/>
      <c r="J85" s="42"/>
      <c r="K85" s="42"/>
      <c r="L85" s="3"/>
      <c r="M85" s="74"/>
      <c r="N85" s="77"/>
    </row>
    <row r="86" spans="1:14" s="2" customFormat="1" ht="24.75" customHeight="1">
      <c r="A86" s="41"/>
      <c r="B86" s="58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74"/>
      <c r="N86" s="77"/>
    </row>
    <row r="87" spans="1:14" s="2" customFormat="1" ht="24.75" customHeight="1">
      <c r="A87" s="41"/>
      <c r="B87" s="58"/>
      <c r="C87" s="42"/>
      <c r="D87" s="42"/>
      <c r="E87" s="42"/>
      <c r="F87" s="42"/>
      <c r="G87" s="42"/>
      <c r="H87" s="42"/>
      <c r="I87" s="42"/>
      <c r="J87" s="42"/>
      <c r="K87" s="42"/>
      <c r="L87" s="3"/>
      <c r="M87" s="74"/>
      <c r="N87" s="77"/>
    </row>
    <row r="88" spans="1:14" s="2" customFormat="1" ht="24.75" customHeight="1">
      <c r="A88" s="41"/>
      <c r="B88" s="58"/>
      <c r="C88" s="42"/>
      <c r="D88" s="42"/>
      <c r="E88" s="42"/>
      <c r="F88" s="42"/>
      <c r="G88" s="42"/>
      <c r="H88" s="42"/>
      <c r="I88" s="42"/>
      <c r="J88" s="42"/>
      <c r="K88" s="42"/>
      <c r="L88" s="3"/>
      <c r="M88" s="74"/>
      <c r="N88" s="77"/>
    </row>
    <row r="89" spans="3:11" ht="15">
      <c r="C89" s="43"/>
      <c r="D89" s="43"/>
      <c r="E89" s="43"/>
      <c r="F89" s="43"/>
      <c r="G89" s="43"/>
      <c r="H89" s="43"/>
      <c r="I89" s="43"/>
      <c r="J89" s="43"/>
      <c r="K89" s="43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1.7109375" style="1" bestFit="1" customWidth="1"/>
    <col min="3" max="3" width="12.140625" style="1" customWidth="1"/>
    <col min="4" max="4" width="11.421875" style="1" customWidth="1"/>
    <col min="5" max="10" width="9.140625" style="1" customWidth="1"/>
  </cols>
  <sheetData>
    <row r="3" spans="2:3" ht="12.75">
      <c r="B3" s="1">
        <v>32314</v>
      </c>
      <c r="C3" s="1">
        <v>60000</v>
      </c>
    </row>
    <row r="4" spans="2:3" ht="12.75">
      <c r="B4" s="1">
        <v>104600</v>
      </c>
      <c r="C4" s="1">
        <v>32800</v>
      </c>
    </row>
    <row r="5" spans="2:3" ht="12.75">
      <c r="B5" s="1">
        <v>60000</v>
      </c>
      <c r="C5" s="1">
        <v>827000</v>
      </c>
    </row>
    <row r="6" spans="2:3" ht="12.75">
      <c r="B6" s="1">
        <v>1250000</v>
      </c>
      <c r="C6" s="1">
        <v>12314</v>
      </c>
    </row>
    <row r="7" ht="12.75">
      <c r="C7" s="1">
        <v>80000</v>
      </c>
    </row>
    <row r="8" ht="12.75">
      <c r="C8" s="1">
        <v>198190</v>
      </c>
    </row>
    <row r="9" ht="12.75">
      <c r="C9" s="1">
        <v>20010</v>
      </c>
    </row>
    <row r="10" ht="12.75">
      <c r="C10" s="1">
        <v>40000</v>
      </c>
    </row>
    <row r="11" ht="12.75">
      <c r="C11" s="1">
        <v>26600</v>
      </c>
    </row>
    <row r="12" ht="12.75">
      <c r="C12" s="1">
        <v>10000</v>
      </c>
    </row>
    <row r="13" ht="12.75">
      <c r="C13" s="1">
        <v>40000</v>
      </c>
    </row>
    <row r="14" ht="12.75">
      <c r="C14" s="1">
        <v>100000</v>
      </c>
    </row>
    <row r="15" spans="2:3" ht="12.75">
      <c r="B15" s="8">
        <f>SUM(B3:B14)</f>
        <v>1446914</v>
      </c>
      <c r="C15" s="8">
        <f>SUM(C3:C14)</f>
        <v>1446914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Korisnik</cp:lastModifiedBy>
  <cp:lastPrinted>2014-06-20T12:14:26Z</cp:lastPrinted>
  <dcterms:created xsi:type="dcterms:W3CDTF">2008-12-18T08:04:44Z</dcterms:created>
  <dcterms:modified xsi:type="dcterms:W3CDTF">2014-06-20T12:14:29Z</dcterms:modified>
  <cp:category/>
  <cp:version/>
  <cp:contentType/>
  <cp:contentStatus/>
</cp:coreProperties>
</file>