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010" firstSheet="4" activeTab="0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Набавке" sheetId="9" r:id="rId9"/>
    <sheet name="Кредити" sheetId="10" r:id="rId10"/>
    <sheet name="Готовина" sheetId="11" r:id="rId11"/>
    <sheet name="Образац НБС" sheetId="12" r:id="rId12"/>
    <sheet name="Sheet1" sheetId="13" r:id="rId13"/>
  </sheets>
  <definedNames>
    <definedName name="_xlnm.Print_Area" localSheetId="1">'Биланс стања'!$B$2:$I$68</definedName>
    <definedName name="_xlnm.Print_Area" localSheetId="0">'Биланс успеха'!$B$2:$J$57</definedName>
    <definedName name="_xlnm.Print_Area" localSheetId="10">'Готовина'!$B$1:$K$36</definedName>
    <definedName name="_xlnm.Print_Area" localSheetId="7">'Донације'!$B$2:$H$23</definedName>
    <definedName name="_xlnm.Print_Area" localSheetId="4">'Запослени'!$B$2:$F$32</definedName>
    <definedName name="_xlnm.Print_Area" localSheetId="3">'Зараде '!$B$4:$H$53</definedName>
    <definedName name="_xlnm.Print_Area" localSheetId="2">'Извештај о новчаним токовима'!$B$2:$J$63</definedName>
    <definedName name="_xlnm.Print_Area" localSheetId="9">'Кредити'!$A$1:$T$34</definedName>
    <definedName name="_xlnm.Print_Area" localSheetId="8">'Набавке'!$A$1:$O$73</definedName>
    <definedName name="_xlnm.Print_Area" localSheetId="11">'Образац НБС'!$B$2:$H$75</definedName>
    <definedName name="_xlnm.Print_Area" localSheetId="6">'Субвенције'!$A$1:$I$21</definedName>
    <definedName name="_xlnm.Print_Area" localSheetId="5">'Цене'!$B$1:$R$36</definedName>
  </definedNames>
  <calcPr fullCalcOnLoad="1"/>
</workbook>
</file>

<file path=xl/sharedStrings.xml><?xml version="1.0" encoding="utf-8"?>
<sst xmlns="http://schemas.openxmlformats.org/spreadsheetml/2006/main" count="781" uniqueCount="619">
  <si>
    <t>ПОЗИЦИЈА</t>
  </si>
  <si>
    <t>Добра</t>
  </si>
  <si>
    <t>Услуге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</si>
  <si>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</si>
  <si>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</si>
  <si>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</si>
  <si>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</si>
  <si>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</si>
  <si>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</si>
  <si>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</si>
  <si>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</si>
  <si>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ОБРАЗАЦ: 5</t>
  </si>
  <si>
    <t>Р. Бр.</t>
  </si>
  <si>
    <t>Р. бр.</t>
  </si>
  <si>
    <t>Позиција</t>
  </si>
  <si>
    <t>Образац 1.</t>
  </si>
  <si>
    <t>Образац 2.</t>
  </si>
  <si>
    <t>Образац 3.</t>
  </si>
  <si>
    <t>Образац 5.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</si>
  <si>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</si>
  <si>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</si>
  <si>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</si>
  <si>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</si>
  <si>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</si>
  <si>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</si>
  <si>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</si>
  <si>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</si>
  <si>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</si>
  <si>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</si>
  <si>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</si>
  <si>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</si>
  <si>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</si>
  <si>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 xml:space="preserve">Образац 6. </t>
  </si>
  <si>
    <t>Образац 7.</t>
  </si>
  <si>
    <t>Образац 8.</t>
  </si>
  <si>
    <t>Образац 9.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</si>
  <si>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</si>
  <si>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</si>
  <si>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</si>
  <si>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</si>
  <si>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</si>
  <si>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</si>
  <si>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</si>
  <si>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</si>
  <si>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</si>
  <si>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</si>
  <si>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</si>
  <si>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</si>
  <si>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</si>
  <si>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</si>
  <si>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</si>
  <si>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</si>
  <si>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</si>
  <si>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</si>
  <si>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</si>
  <si>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</si>
  <si>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</si>
  <si>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</si>
  <si>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</si>
  <si>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</si>
  <si>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</si>
  <si>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</si>
  <si>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</si>
  <si>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</si>
  <si>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</si>
  <si>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</si>
  <si>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</si>
  <si>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</si>
  <si>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</si>
  <si>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</si>
  <si>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</si>
  <si>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</si>
  <si>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</si>
  <si>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</si>
  <si>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</si>
  <si>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</si>
  <si>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</si>
  <si>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</si>
  <si>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 xml:space="preserve">Уговорено </t>
  </si>
  <si>
    <t xml:space="preserve">Повучено </t>
  </si>
  <si>
    <t xml:space="preserve">СУБВЕНЦИЈЕ </t>
  </si>
  <si>
    <t>Реализација</t>
  </si>
  <si>
    <t>Број прималаца</t>
  </si>
  <si>
    <t xml:space="preserve">КРЕТАЊЕ ЦЕНА ПРОИЗВОДА И УСЛУГА 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</si>
  <si>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</si>
  <si>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</si>
  <si>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</si>
  <si>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</si>
  <si>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>Oвлашћено лице ______________________</t>
  </si>
  <si>
    <t xml:space="preserve">            Oвлашћено лице ______________________</t>
  </si>
  <si>
    <t>Oвлашћено лице: _____________________________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</si>
  <si>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</si>
  <si>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</si>
  <si>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</si>
  <si>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</si>
  <si>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</si>
  <si>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</si>
  <si>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</si>
  <si>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</si>
  <si>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</si>
  <si>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</si>
  <si>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</si>
  <si>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</si>
  <si>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</si>
  <si>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</si>
  <si>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</si>
  <si>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</si>
  <si>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</si>
  <si>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</si>
  <si>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</si>
  <si>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</si>
  <si>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</si>
  <si>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00</t>
  </si>
  <si>
    <t>I. НЕУПЛАЋЕН УПИСАНИ КАПИТАЛ</t>
  </si>
  <si>
    <t>012</t>
  </si>
  <si>
    <t>II. GOODWILL</t>
  </si>
  <si>
    <t>01 без 012</t>
  </si>
  <si>
    <t>III. НЕМАТЕРИЈАЛНА УЛАГАЊА</t>
  </si>
  <si>
    <t>IV. НЕКРЕТНИНЕ, ПОСТРОЈЕЊА, ОПРЕМА И БИОЛОШКА СРЕДСТВА (006+007+008)</t>
  </si>
  <si>
    <t>1. Некретнине, постројења и опрема</t>
  </si>
  <si>
    <t>024,027(дeo),028(дeo)</t>
  </si>
  <si>
    <t>2. Инвестиционе некретнине</t>
  </si>
  <si>
    <t>3. Биолошка средства</t>
  </si>
  <si>
    <t>IV. ДУГОРОЧНИ ФИНАНСИЈСКИ ПЛАСМАНИ (010+011)</t>
  </si>
  <si>
    <t>030 дo 032, 039(дeo)</t>
  </si>
  <si>
    <t>1. Учешћа у капиталу</t>
  </si>
  <si>
    <t>2. Остали дугорочни финансијски пласмани</t>
  </si>
  <si>
    <t>10 дo 13, 15</t>
  </si>
  <si>
    <t>I. ЗАЛИХЕ</t>
  </si>
  <si>
    <t>14</t>
  </si>
  <si>
    <t>II. СТАЛНА СРЕДСТВА НАМЕЊЕНА ПРОДАЈИ И СРЕДСТВА ПОСЛОВАЊА КОЈЕ СЕ ОБУСТАВЉА</t>
  </si>
  <si>
    <t>20, 21 i 22 осим 223</t>
  </si>
  <si>
    <t>1. Потраживања</t>
  </si>
  <si>
    <t>223</t>
  </si>
  <si>
    <t>2. Потраживања за више плаћен порез на добитак</t>
  </si>
  <si>
    <t>23 минус 237</t>
  </si>
  <si>
    <t>3. Kраткорочни финансијски пласмани</t>
  </si>
  <si>
    <t>24</t>
  </si>
  <si>
    <t>4. Готовински еквиваленти и готовиниа</t>
  </si>
  <si>
    <t>27 и 28 осим 288</t>
  </si>
  <si>
    <t>288</t>
  </si>
  <si>
    <t>29</t>
  </si>
  <si>
    <t>88</t>
  </si>
  <si>
    <t>ПАСИВА</t>
  </si>
  <si>
    <t>30</t>
  </si>
  <si>
    <t>31</t>
  </si>
  <si>
    <t>II. НЕУПЛАЋЕНИ УПИСАНИ КАПИТАЛ</t>
  </si>
  <si>
    <t>32</t>
  </si>
  <si>
    <t>III. РЕЗЕРВЕ</t>
  </si>
  <si>
    <t>330 и 331</t>
  </si>
  <si>
    <t>IV. РЕВАЛОРИЗАЦИОНЕ РЕЗЕРВЕ</t>
  </si>
  <si>
    <t>332</t>
  </si>
  <si>
    <t>V. НЕРЕАЛИЗОВАНИ ДОБИЦИ ПО ОСНОВУ ХОВ</t>
  </si>
  <si>
    <t>333</t>
  </si>
  <si>
    <t>VI. НЕРЕАЛИЗОВАНИ ГУБИЦИ ПО ОСНОВУ ХОВ</t>
  </si>
  <si>
    <t>34</t>
  </si>
  <si>
    <t>VII. НЕРАСПОРЕЂЕНИ ДОБИТАК</t>
  </si>
  <si>
    <t>35</t>
  </si>
  <si>
    <t>VIII. ГУБИТАК</t>
  </si>
  <si>
    <t>037 и 237</t>
  </si>
  <si>
    <t>IX. ОТКУПЉЕНЕ СОПСТВЕНЕ АКЦИЈЕ</t>
  </si>
  <si>
    <t>40</t>
  </si>
  <si>
    <t>I. ДУГОРОЧНА РЕЗЕРВИСАЊА</t>
  </si>
  <si>
    <t>41</t>
  </si>
  <si>
    <t>II. ДУГОРОЧНЕ ОБАВЕЗЕ (114+115)</t>
  </si>
  <si>
    <t>414, 415</t>
  </si>
  <si>
    <t>1. Дугорочни кредити</t>
  </si>
  <si>
    <t>41 без 414 i 415</t>
  </si>
  <si>
    <t>2. Oстале дугорочне обавезе</t>
  </si>
  <si>
    <t>III. KРАТКОРОЧНЕ ОБАВЕЗЕ (117+118+119+120+121+122)</t>
  </si>
  <si>
    <t>42, осим 427</t>
  </si>
  <si>
    <t>1. Kраткорочне финансијске обавезе</t>
  </si>
  <si>
    <t>427</t>
  </si>
  <si>
    <t>2. Обавезе по основу средстава намењених продаји и средстава пословања које се обуставља</t>
  </si>
  <si>
    <t>43 i 44</t>
  </si>
  <si>
    <t>3. Oбавезе из пословања</t>
  </si>
  <si>
    <t xml:space="preserve">45, 46 </t>
  </si>
  <si>
    <t>4. Oстале краткорочне обавезе</t>
  </si>
  <si>
    <t xml:space="preserve">5. Oбавезе по основу ПДВ и осталих јавних прихода и ПВР </t>
  </si>
  <si>
    <t>481</t>
  </si>
  <si>
    <t>498</t>
  </si>
  <si>
    <t>89</t>
  </si>
  <si>
    <t>Образац 1А.</t>
  </si>
  <si>
    <t xml:space="preserve">План </t>
  </si>
  <si>
    <t xml:space="preserve">
Реализација</t>
  </si>
  <si>
    <t>III. КРАТКОРОЧНА ПОТРАЖ, ПЛАСМАНИ И ГОТОВИНА (016+017+018+019+020)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</si>
  <si>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</si>
  <si>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</si>
  <si>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</si>
  <si>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</si>
  <si>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</si>
  <si>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</si>
  <si>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</si>
  <si>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</si>
  <si>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</si>
  <si>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</si>
  <si>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</si>
  <si>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</si>
  <si>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</si>
  <si>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</si>
  <si>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</si>
  <si>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</si>
  <si>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</si>
  <si>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</si>
  <si>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</si>
  <si>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</si>
  <si>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</si>
  <si>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</si>
  <si>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</si>
  <si>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</si>
  <si>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</si>
  <si>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</si>
  <si>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</si>
  <si>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</si>
  <si>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Образац 1Б.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</si>
  <si>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</si>
  <si>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</si>
  <si>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</si>
  <si>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</si>
  <si>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</si>
  <si>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</si>
  <si>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</si>
  <si>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</si>
  <si>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</si>
  <si>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ПЛАНИРАНА ФИНАНСИЈСКА СРЕДСТВА ЗА НАБАВКУ ДОБАРА, РАДОВА И УСЛУГА ЗА ОБАВЉАЊЕ ДЕЛАТНОСТИ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</si>
  <si>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</si>
  <si>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</si>
  <si>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</si>
  <si>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СТАЊЕ НА КРАЈУ ПЕРИОДА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</si>
  <si>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</si>
  <si>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</si>
  <si>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</si>
  <si>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</si>
  <si>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</si>
  <si>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</si>
  <si>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</si>
  <si>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</si>
  <si>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</si>
  <si>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</si>
  <si>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</si>
  <si>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</si>
  <si>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</si>
  <si>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</si>
  <si>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</si>
  <si>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</si>
  <si>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</si>
  <si>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</si>
  <si>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</si>
  <si>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</si>
  <si>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</si>
  <si>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</si>
  <si>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</si>
  <si>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</si>
  <si>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</si>
  <si>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</si>
  <si>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</si>
  <si>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9.5</t>
  </si>
  <si>
    <t>навести основ</t>
  </si>
  <si>
    <t>Стање на дан 31.12.2013. године*</t>
  </si>
  <si>
    <t>Стање на дан 31.03.2014. године**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</si>
  <si>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</si>
  <si>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</si>
  <si>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</si>
  <si>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</si>
  <si>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</si>
  <si>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5. ПДВ и АВР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</si>
  <si>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</si>
  <si>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</si>
  <si>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</si>
  <si>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</si>
  <si>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</si>
  <si>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</si>
  <si>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</si>
  <si>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</si>
  <si>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Пласмани финансијским институцијама</t>
  </si>
  <si>
    <t>1.5</t>
  </si>
  <si>
    <t>Остали пласмани</t>
  </si>
  <si>
    <t>ОСТАЛИ ДУГОРОЧНИ ФИНАНСИЈСКИ ПЛАСМАНИ</t>
  </si>
  <si>
    <t>011</t>
  </si>
  <si>
    <t>2.4</t>
  </si>
  <si>
    <t>2.5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</si>
  <si>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</si>
  <si>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</si>
  <si>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</si>
  <si>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</si>
  <si>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</si>
  <si>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</si>
  <si>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</si>
  <si>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ПОТРАЖИВАЊА</t>
  </si>
  <si>
    <t>016</t>
  </si>
  <si>
    <t>Потраживања од сектора становништва</t>
  </si>
  <si>
    <t>Потраживања од јавних предузећа</t>
  </si>
  <si>
    <t>Потраживања од привредних друштава у стечају и ликвидацији</t>
  </si>
  <si>
    <t>Потраживања од привредних друштава у реструктурирању</t>
  </si>
  <si>
    <t>4.5</t>
  </si>
  <si>
    <t>Остала потраживања</t>
  </si>
  <si>
    <t>ОСТАЛА ПОТРАЖИВАЊА</t>
  </si>
  <si>
    <t>017 и 020</t>
  </si>
  <si>
    <t>Потраживања за више плаћен порез на добитак, ПДВ и остала потраживања</t>
  </si>
  <si>
    <t>КРАТКОРОЧНЕ ФИНАНСИЈСКЕ ОБАВЕЗЕ</t>
  </si>
  <si>
    <t>117</t>
  </si>
  <si>
    <t>Примљени кредити од привредних друштава</t>
  </si>
  <si>
    <t>6.2</t>
  </si>
  <si>
    <t>Примљени кредити од финансијских институција</t>
  </si>
  <si>
    <t>6.3</t>
  </si>
  <si>
    <t>Остали примљени кредити</t>
  </si>
  <si>
    <t>ДУГОРОЧНИ КРЕДИТИ И ОСТАЛЕ ДУГОРОЧНЕ ОБАВЕЗЕ</t>
  </si>
  <si>
    <t>114 и 115</t>
  </si>
  <si>
    <t>Примљени кредити/остале дугорочне обавезе према привредним друштавима</t>
  </si>
  <si>
    <t>7.2</t>
  </si>
  <si>
    <t>Примљени кредити/остале дугорочне обавезе према финансијским институцијама</t>
  </si>
  <si>
    <t>7.3</t>
  </si>
  <si>
    <t>Остали примљени кредити/остале дугорочне обавезе</t>
  </si>
  <si>
    <t>УДЕЛИ У КАПИТАЛУ</t>
  </si>
  <si>
    <t>Удели републичких органа и организација</t>
  </si>
  <si>
    <t>Удели јединициа локалне самоуправе и аутономне покрајине</t>
  </si>
  <si>
    <t>Удели осталих оснивача</t>
  </si>
  <si>
    <t>ОБАВЕЗЕ ИЗ ПОСЛОВАЊА</t>
  </si>
  <si>
    <t>Обавезе према сектору становништва</t>
  </si>
  <si>
    <t>Обавезе према јавним предузећима</t>
  </si>
  <si>
    <t>Обавезе према привредним друштвима у стечају и ликвидацији</t>
  </si>
  <si>
    <t>Обавезе према привредним друштвима у реструктурирању</t>
  </si>
  <si>
    <t xml:space="preserve">Остале обавезе из пословања </t>
  </si>
  <si>
    <t xml:space="preserve">ОСТАЛЕ ОБАВЕЗЕ </t>
  </si>
  <si>
    <t>118, 120 и 121</t>
  </si>
  <si>
    <t>10.1</t>
  </si>
  <si>
    <t>10.2</t>
  </si>
  <si>
    <t>10.3</t>
  </si>
  <si>
    <t>10.4</t>
  </si>
  <si>
    <t>10.5</t>
  </si>
  <si>
    <t>Обавезе по основу ПДВ и остале обавезе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</si>
  <si>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</si>
  <si>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</si>
  <si>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</si>
  <si>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</si>
  <si>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</si>
  <si>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</si>
  <si>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31.12.2013.</t>
  </si>
  <si>
    <t>31.03.2014.</t>
  </si>
  <si>
    <t>30.06.2014.</t>
  </si>
  <si>
    <t>30.09.2014.</t>
  </si>
  <si>
    <t>31.12.2014.</t>
  </si>
  <si>
    <t>019</t>
  </si>
  <si>
    <t>Број запослених на одређено време</t>
  </si>
  <si>
    <t xml:space="preserve">Број запослених на неодређено време </t>
  </si>
  <si>
    <t>Овлашћено лице _______________</t>
  </si>
  <si>
    <t>60 и 61</t>
  </si>
  <si>
    <t>1. Приходи од продаје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</si>
  <si>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</si>
  <si>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</si>
  <si>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</si>
  <si>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64 и 65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</si>
  <si>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</si>
  <si>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</si>
  <si>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</si>
  <si>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</si>
  <si>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53 и 55</t>
  </si>
  <si>
    <t>5. Остали пословни расходи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</si>
  <si>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</si>
  <si>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</si>
  <si>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</si>
  <si>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</si>
  <si>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69-59</t>
  </si>
  <si>
    <t>X. ГУБИТАК ИЗ РЕДОВНОГ ПОСЛОВАЊА ПРЕ ОПОРЕЗИВАЊА (214-213-215+216-217+218)</t>
  </si>
  <si>
    <t>59-69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</si>
  <si>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</si>
  <si>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</si>
  <si>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</si>
  <si>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</si>
  <si>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</si>
  <si>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</si>
  <si>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</si>
  <si>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</si>
  <si>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</si>
  <si>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</si>
  <si>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</si>
  <si>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</si>
  <si>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</si>
  <si>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</si>
  <si>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</si>
  <si>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</si>
  <si>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МП</t>
  </si>
  <si>
    <t>Образац 4.</t>
  </si>
  <si>
    <t>Образац 10.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</si>
  <si>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</si>
  <si>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</si>
  <si>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</si>
  <si>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</si>
  <si>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</si>
  <si>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</si>
  <si>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</si>
  <si>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</si>
  <si>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</si>
  <si>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</si>
  <si>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</si>
  <si>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</si>
  <si>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</si>
  <si>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</si>
  <si>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</si>
  <si>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</si>
  <si>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</si>
  <si>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</si>
  <si>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</si>
  <si>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</si>
  <si>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</si>
  <si>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</si>
  <si>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</si>
  <si>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</si>
  <si>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</si>
  <si>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</si>
  <si>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</si>
  <si>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</si>
  <si>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</si>
  <si>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</si>
  <si>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</si>
  <si>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</si>
  <si>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</si>
  <si>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</si>
  <si>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</si>
  <si>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</si>
  <si>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</si>
  <si>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</si>
  <si>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</si>
  <si>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</si>
  <si>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</si>
  <si>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</si>
  <si>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</si>
  <si>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</si>
  <si>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</si>
  <si>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</si>
  <si>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</si>
  <si>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</si>
  <si>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</si>
  <si>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</si>
  <si>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</si>
  <si>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</si>
  <si>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</si>
  <si>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</si>
  <si>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</si>
  <si>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</si>
  <si>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</si>
  <si>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</si>
  <si>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</si>
  <si>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</si>
  <si>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</si>
  <si>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</si>
  <si>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</si>
  <si>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</si>
  <si>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</si>
  <si>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IX. ДОБИТАК ИЗ РЕДОВНОГ ПОСЛОВАЊА ПРЕ ОПОРЕЗИВАЊА (213-214+215-216+217-218)</t>
  </si>
  <si>
    <t>II. ПОСЛОВНИ РАСХОДИ (208 до 212)</t>
  </si>
  <si>
    <t xml:space="preserve">А. ПРИХОДИ И РАСХОДИ ИЗ РЕДОВНОГ ПОСЛОВАЊА
 </t>
  </si>
  <si>
    <t xml:space="preserve">
 I. ПОСЛОВНИ ПРИХОДИ (202+203+204-205+206)</t>
  </si>
  <si>
    <t>033дo038,039(дeo), мунис 037</t>
  </si>
  <si>
    <t>В. ОДЛОЖЕНА ПОРЕСКА СРЕДСТВА</t>
  </si>
  <si>
    <t>Д. ГУБИТАК ИЗНАД ВИСИНЕ КАПИТАЛА</t>
  </si>
  <si>
    <t>Е. ВАНБИЛАНСНА АКТИВА</t>
  </si>
  <si>
    <t>В. OДЛОЖЕНЕ ПОРЕСКЕ ОБАВЕЗЕ</t>
  </si>
  <si>
    <t>Г. УКУПНА ПАСИВА (101+111+123)</t>
  </si>
  <si>
    <t>Д. ВАНБИЛАНСНА ПАСИВА</t>
  </si>
  <si>
    <t>I. OСНОВНИ  КАПИТАЛ</t>
  </si>
  <si>
    <t>47, 48, осим 481 и 49 осим 498</t>
  </si>
  <si>
    <t>6. Oбавезе по основу пореза на добитак</t>
  </si>
  <si>
    <t>I. ПРИЛИВИ ГОТОВИНЕ ИЗ ПОСЛОВНИХ АКТИВНОСТИ (1 до 3)</t>
  </si>
  <si>
    <t>II. ОДЛИВИ ГОТОВИНЕ ИЗ ПОСЛОВНИХ АКТИВНОСТИ (1 до 5)</t>
  </si>
  <si>
    <t>I. ПРИЛИВИ ГОТОВИНЕ ИЗ АКТИВНОСТИ ИНВЕСТИРАЊА (1 дo 5)</t>
  </si>
  <si>
    <t>II.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</si>
  <si>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</si>
  <si>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</si>
  <si>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ПРИЛИВИ ГОТОВИНЕ ИЗ АКТИВНОСТИ ФИНАНСИРАЊА (1 до 3)</t>
  </si>
  <si>
    <t>II. ОДЛИВИ ГОТОВИНЕ ИЗ АКТИВНОСТИ ФИНАНСИРАЊА (1 до 4)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</si>
  <si>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</si>
  <si>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</si>
  <si>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(301+313+325)</t>
  </si>
  <si>
    <t>Д. СВЕГА ОДЛИВИ ГОТОВИНЕ (305+319+329)</t>
  </si>
  <si>
    <t>Ђ. НЕТО ПРИЛИВИ ГОТОВИНЕ (336-337)</t>
  </si>
  <si>
    <t>Е. НЕТО ОДЛИВИ ГОТОВИНЕ (337-336)</t>
  </si>
  <si>
    <t>Ж. ГОТОВИНА НА ПОЧЕТКУ ОБРАЧУНСКОГ ПЕРИОДА</t>
  </si>
  <si>
    <t>З. ПОЗИТИВНЕ КУРСНЕ РАЗЛИКЕ ПО ОСНОВУ ПРЕРАЧУНА ГОТОВИНЕ</t>
  </si>
  <si>
    <t>Ј. ГОТОВИНА НА КРАЈУ ОБРАЧУНСКОГ ПЕРИОДА (338-339+340+341-342)</t>
  </si>
  <si>
    <t>Овлашћено лице___________________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</si>
  <si>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</si>
  <si>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</si>
  <si>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</si>
  <si>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</si>
  <si>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</si>
  <si>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</si>
  <si>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</si>
  <si>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 xml:space="preserve">Датум:                                                                                                                                                   </t>
  </si>
  <si>
    <t>Овлашћено лице___________________________</t>
  </si>
  <si>
    <t>Овлашћено лице__________________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</si>
  <si>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</si>
  <si>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</si>
  <si>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</si>
  <si>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Плански курс:_______________</t>
  </si>
  <si>
    <t>5. Остали пословни приходи</t>
  </si>
  <si>
    <t>67 и 68</t>
  </si>
  <si>
    <t>57 и 58</t>
  </si>
  <si>
    <t>020,022,023,026,027(дeo)</t>
  </si>
  <si>
    <t>**Укупно стање кредитне задужености треба да одговара збиру позиција 6.2 и 7.2 - у обрасцу 10</t>
  </si>
  <si>
    <t>021,025,027дeo, 028 дeo</t>
  </si>
  <si>
    <t>Предузеће:ЈП ЗЖС ОБРЕНОВАЦ</t>
  </si>
  <si>
    <t>Матични број: 20597011</t>
  </si>
  <si>
    <t>Реализација 
01.01-31.12.2013.      Претходна година</t>
  </si>
  <si>
    <t xml:space="preserve">Датум:22.04.2014.                                                                                                                              </t>
  </si>
  <si>
    <t>План за
01.01-31.12.2014.             Текућа година</t>
  </si>
  <si>
    <t>Предузеће:ЈП ЗЖС ОБЕНОВАЦ</t>
  </si>
  <si>
    <t>Матични број:20597011</t>
  </si>
  <si>
    <t xml:space="preserve">Датум:22.04.2014.                                                                                                                         </t>
  </si>
  <si>
    <t>Стање кредитне задужености 
на 31.03.2014. године у оригиналној валути</t>
  </si>
  <si>
    <t>Стање кредитне задужености 
на 31.03.2014. године у динарима</t>
  </si>
  <si>
    <t>Предузеће: ЈП ЗЖС ОБРЕНОВАЦ</t>
  </si>
  <si>
    <t xml:space="preserve">Датум:22.04.2014.                                                                                                                                                   </t>
  </si>
  <si>
    <t>840-593644-19</t>
  </si>
  <si>
    <t>УПРАВА ЗА ТРЕЗОР</t>
  </si>
  <si>
    <t>01-500150-100178318-000000-0000</t>
  </si>
  <si>
    <t>НАРОДНА БАНКА СРБИЈЕ</t>
  </si>
  <si>
    <t>01-500100-100178318-000000-0000</t>
  </si>
  <si>
    <t>840-788641-35</t>
  </si>
  <si>
    <t xml:space="preserve">Индекс 
 период 31.03.2014/ план текућа година </t>
  </si>
  <si>
    <t xml:space="preserve">Датум:22.04.2014.                                                                                            </t>
  </si>
  <si>
    <t>Датум:22.04.2014.</t>
  </si>
  <si>
    <t>Децембар претходне године</t>
  </si>
  <si>
    <t>Дец. претходне године</t>
  </si>
  <si>
    <t>Дец. текуће године</t>
  </si>
  <si>
    <t>22.04.2014.</t>
  </si>
  <si>
    <t>Накнаде члановима надзорног одбора</t>
  </si>
  <si>
    <t>БИЛАНС СТАЊА  на дан 31.03.2014.</t>
  </si>
  <si>
    <t xml:space="preserve">Стање на дан 
31.12.2013.
</t>
  </si>
  <si>
    <t xml:space="preserve">Планирано стање 
на дан 31.12.2014. </t>
  </si>
  <si>
    <t>Датум 22.04.2014.</t>
  </si>
  <si>
    <t>у периоду од 01.01. до 31.03. 2014. године</t>
  </si>
  <si>
    <t xml:space="preserve">Напомена: </t>
  </si>
  <si>
    <t>IV. НЕТО ОДЛИВ ГОТОВИНЕ ИЗ ПОСЛОВНИХ АКТИВНОСТИ (II-I)</t>
  </si>
  <si>
    <t>III.НЕТО ПРИЛИВ ГОТОВИНЕ ИЗ ПОСЛОВНИХ АКТИВНОСТИ (I-II)</t>
  </si>
  <si>
    <r>
      <t xml:space="preserve">И. НЕГАТИВНЕ КУРСНЕ РАЗЛИКЕ ПО ОСНОВУ ПРЕРАЧУНА ГОТОВИНЕ </t>
    </r>
    <r>
      <rPr>
        <sz val="16"/>
        <rFont val="Times New Roman"/>
        <family val="1"/>
      </rPr>
      <t>*</t>
    </r>
  </si>
  <si>
    <t xml:space="preserve">Напомена* :  за  210.518.50 динара је ЈП ЗЖС Обреновац је извршило корекцију новчаних одлива у току 2013.године, односно извршило је повраћај  средстава   ГО Обреновац . </t>
  </si>
  <si>
    <t>III. БУЏЕТСКИ СУФИЦИТ (201-207)</t>
  </si>
  <si>
    <t>IV.БУЏЕТСКИ ДЕФИЦИТ (207-201)</t>
  </si>
  <si>
    <t xml:space="preserve">672.276,92 динара износи  стање на рачуну дана 31.03.2014.године </t>
  </si>
  <si>
    <t>Период 01.01.-31.03.2014.</t>
  </si>
  <si>
    <t xml:space="preserve">Индекс 
 период 01.01.-31.03.2014/ текућа година </t>
  </si>
  <si>
    <t xml:space="preserve">Индекс 
 период 01.01.-31.03.2014/ план текућа година </t>
  </si>
  <si>
    <t xml:space="preserve">у 2013.години до јуна месеца у ЈП ЗЖС Обреновац је било 5 лица у Надзорном/Управном одбору, а од јула месеца има 3 лица у Надзорном одбору </t>
  </si>
  <si>
    <t xml:space="preserve">у априлу 2014.године  је  лицу запосленом на одређено време престао радни однос </t>
  </si>
  <si>
    <t>Период 01.01.- 31.03.2014.</t>
  </si>
  <si>
    <t xml:space="preserve">Индекс 
 период 01.01.-31.03.2014./ програм текућа година </t>
  </si>
  <si>
    <t>Период 01.01.- 31. 03. 2014.</t>
  </si>
  <si>
    <t>Индекс период 01.01.- 31.03.2014 / програм текућа година</t>
  </si>
  <si>
    <r>
      <t xml:space="preserve">A.СТАЛНА ИМОВИНА </t>
    </r>
    <r>
      <rPr>
        <sz val="18"/>
        <rFont val="Times New Roman"/>
        <family val="1"/>
      </rPr>
      <t>(002+003+004+005+009)</t>
    </r>
  </si>
  <si>
    <r>
      <t xml:space="preserve">B. OБРТНА ИМОВИНА </t>
    </r>
    <r>
      <rPr>
        <sz val="18"/>
        <rFont val="Times New Roman"/>
        <family val="1"/>
      </rPr>
      <t>(013+014+015)</t>
    </r>
  </si>
  <si>
    <r>
      <t xml:space="preserve">Г. ПОСЛОВНА ИМОВИНА </t>
    </r>
    <r>
      <rPr>
        <sz val="18"/>
        <rFont val="Times New Roman"/>
        <family val="1"/>
      </rPr>
      <t>(001+012+021)</t>
    </r>
  </si>
  <si>
    <r>
      <t xml:space="preserve">Ђ. УКУПНА АКТИВА </t>
    </r>
    <r>
      <rPr>
        <sz val="18"/>
        <rFont val="Times New Roman"/>
        <family val="1"/>
      </rPr>
      <t>(022+023)</t>
    </r>
  </si>
  <si>
    <r>
      <t xml:space="preserve">A. KАПИТАЛ </t>
    </r>
    <r>
      <rPr>
        <sz val="18"/>
        <rFont val="Times New Roman"/>
        <family val="1"/>
      </rPr>
      <t>(102+103+104+105+106-107+108-109-110)</t>
    </r>
  </si>
  <si>
    <r>
      <t xml:space="preserve">Б. ДУГОРОЧНА РЕЗЕРВИСАЊА И ОБАВЕЗЕ </t>
    </r>
    <r>
      <rPr>
        <sz val="18"/>
        <rFont val="Times New Roman"/>
        <family val="1"/>
      </rPr>
      <t>(112+113+116)</t>
    </r>
  </si>
  <si>
    <t>Предузеће :  ЈП ЗЖС ОБРЕНОВАЦ</t>
  </si>
  <si>
    <t xml:space="preserve">          Датум:22.04.2014.                                                                                                                 </t>
  </si>
  <si>
    <t xml:space="preserve">Предузеће :Jaвно предузеће за  заштиту и унапређење животне средине на територији градске општине Обреновац </t>
  </si>
  <si>
    <t xml:space="preserve">Реализација 
01.01-31.12.2013.      </t>
  </si>
  <si>
    <t xml:space="preserve">План за
01.01-31.03.2014.             </t>
  </si>
  <si>
    <t>Мониторинг  квалитета ваздуха</t>
  </si>
  <si>
    <t>Обележавање значајних еколошких датума ( набавка садница)</t>
  </si>
  <si>
    <t>Постројење за прераду одпадних вода набавка и постављање кишомера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</si>
  <si>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</si>
  <si>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</si>
  <si>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</si>
  <si>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Закуп имовине и опреме (пословни простор и просторије за потребе упраљања ЗП "Обреновачки Забран" </t>
  </si>
  <si>
    <t>Самоходна косачица</t>
  </si>
  <si>
    <t>Административни материјал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</si>
  <si>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</si>
  <si>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</si>
  <si>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</si>
  <si>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</si>
  <si>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Административна опрема</t>
  </si>
  <si>
    <t>Компјутерски  софтвер</t>
  </si>
  <si>
    <t>Мониторинг квалитета земљишта</t>
  </si>
  <si>
    <t>Мониторинг  квалитета вода</t>
  </si>
  <si>
    <t>Маршутно мерење буке</t>
  </si>
  <si>
    <t xml:space="preserve"> Реализација годишњег програма управљања ЗП "Група стабала храста лужњака - Јозића колиба" за 2013 годину</t>
  </si>
  <si>
    <t xml:space="preserve">Услуге чувања ЗП "Група стабала храста лужњака - Јозића колиба" </t>
  </si>
  <si>
    <t>127,500,00</t>
  </si>
  <si>
    <t>Третирање заштићених стабала против штеточина и биљних болести</t>
  </si>
  <si>
    <t xml:space="preserve"> Уређење и одржавање излетничке шуме  Забран</t>
  </si>
  <si>
    <t xml:space="preserve">Остали трошкови </t>
  </si>
  <si>
    <t xml:space="preserve">Услуге чувања ЗП "Обреновачки Забран" </t>
  </si>
  <si>
    <t xml:space="preserve">Услуге сечења сувих грана на стаблима у ЗП "Обреновачки Забран" 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</si>
  <si>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</si>
  <si>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>Одржавање Арборетума</t>
  </si>
  <si>
    <t xml:space="preserve">Реализација програма сузбијања  комараца и крпеља </t>
  </si>
  <si>
    <t>Мониторинг и контрола ефеката сузбијања ларви и адултних форми комараца</t>
  </si>
  <si>
    <t>Реализација програма  сузбијања штетних глодара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</si>
  <si>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</si>
  <si>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Услуге  штампања</t>
  </si>
  <si>
    <t>Постројење за прераду одпадних вода- пројектанско- консултанске услуге</t>
  </si>
  <si>
    <t>Постројење за прераду одпадних вода-  геодетско снимање шахту фекалне  и кишне канализације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</si>
  <si>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</si>
  <si>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</si>
  <si>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</si>
  <si>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</si>
  <si>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</si>
  <si>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</si>
  <si>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Трошкови осигурања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</si>
  <si>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</si>
  <si>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</si>
  <si>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</si>
  <si>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</si>
  <si>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</si>
  <si>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</si>
  <si>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 xml:space="preserve"> Услуге очувања жив.сред.науке и геодет.услуге</t>
  </si>
  <si>
    <t>Остале специјализоване услуге  добијање сагласности , услови, копије планова итд. за ЗП "Обреновачки Забран" и Арборетум</t>
  </si>
  <si>
    <t>Регистрација возила</t>
  </si>
  <si>
    <t>* Све цене су са ПДВ-ом.</t>
  </si>
  <si>
    <t>23.04.2014 године</t>
  </si>
  <si>
    <t xml:space="preserve">           период   01.01.-31.03.2014</t>
  </si>
  <si>
    <t>Индекс 
 период 01.01.-31.03.2014</t>
  </si>
  <si>
    <t xml:space="preserve">/План за
01.01-31.03.2014.  </t>
  </si>
  <si>
    <t xml:space="preserve">Датум:22.04.2014.                                                                                                                       </t>
  </si>
  <si>
    <t>Период 01.01. до 31.03.2014.</t>
  </si>
  <si>
    <t>БИЛАНС  УСПЕХА у периоду од 01.01.-31.03.2014.године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</si>
</sst>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_);\(#,##0.0\)"/>
    <numFmt numFmtId="181" formatCode="dd/mm/yyyy/"/>
    <numFmt numFmtId="182" formatCode="###########"/>
    <numFmt numFmtId="183" formatCode="[$-81A]d\.\ mmmm\ yyyy"/>
  </numFmts>
  <fonts count="6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49" fontId="15" fillId="32" borderId="10" xfId="57" applyNumberFormat="1" applyFont="1" applyFill="1" applyBorder="1" applyAlignment="1">
      <alignment horizontal="center"/>
      <protection/>
    </xf>
    <xf numFmtId="0" fontId="15" fillId="32" borderId="10" xfId="57" applyFont="1" applyFill="1" applyBorder="1" applyAlignment="1">
      <alignment horizontal="left" vertical="center" wrapText="1"/>
      <protection/>
    </xf>
    <xf numFmtId="49" fontId="15" fillId="32" borderId="10" xfId="57" applyNumberFormat="1" applyFont="1" applyFill="1" applyBorder="1" applyAlignment="1">
      <alignment horizontal="center" vertical="center" wrapText="1"/>
      <protection/>
    </xf>
    <xf numFmtId="0" fontId="15" fillId="32" borderId="10" xfId="57" applyFont="1" applyFill="1" applyBorder="1" applyAlignment="1">
      <alignment/>
      <protection/>
    </xf>
    <xf numFmtId="0" fontId="15" fillId="32" borderId="10" xfId="57" applyFont="1" applyFill="1" applyBorder="1" applyAlignment="1">
      <alignment horizontal="left" wrapText="1"/>
      <protection/>
    </xf>
    <xf numFmtId="0" fontId="15" fillId="32" borderId="10" xfId="57" applyFont="1" applyFill="1" applyBorder="1" applyAlignment="1">
      <alignment horizontal="left"/>
      <protection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0" fontId="15" fillId="32" borderId="10" xfId="57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Border="1" applyAlignment="1">
      <alignment horizontal="left" vertical="center" wrapText="1"/>
    </xf>
    <xf numFmtId="4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/>
    </xf>
    <xf numFmtId="4" fontId="16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4" fontId="11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12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9" fillId="0" borderId="0" xfId="0" applyFont="1" applyAlignment="1">
      <alignment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9" fontId="20" fillId="0" borderId="10" xfId="0" applyNumberFormat="1" applyFont="1" applyBorder="1" applyAlignment="1" quotePrefix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" fontId="25" fillId="33" borderId="15" xfId="0" applyNumberFormat="1" applyFont="1" applyFill="1" applyBorder="1" applyAlignment="1">
      <alignment wrapText="1"/>
    </xf>
    <xf numFmtId="4" fontId="24" fillId="33" borderId="10" xfId="0" applyNumberFormat="1" applyFont="1" applyFill="1" applyBorder="1" applyAlignment="1">
      <alignment wrapText="1"/>
    </xf>
    <xf numFmtId="4" fontId="24" fillId="33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3" fontId="24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 wrapText="1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Border="1" applyAlignment="1">
      <alignment horizontal="right" vertical="center" wrapText="1"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3" fontId="25" fillId="33" borderId="10" xfId="0" applyNumberFormat="1" applyFont="1" applyFill="1" applyBorder="1" applyAlignment="1">
      <alignment wrapText="1"/>
    </xf>
    <xf numFmtId="3" fontId="24" fillId="33" borderId="10" xfId="0" applyNumberFormat="1" applyFont="1" applyFill="1" applyBorder="1" applyAlignment="1">
      <alignment wrapText="1"/>
    </xf>
    <xf numFmtId="3" fontId="25" fillId="33" borderId="14" xfId="0" applyNumberFormat="1" applyFont="1" applyFill="1" applyBorder="1" applyAlignment="1">
      <alignment wrapText="1"/>
    </xf>
    <xf numFmtId="3" fontId="24" fillId="33" borderId="14" xfId="0" applyNumberFormat="1" applyFont="1" applyFill="1" applyBorder="1" applyAlignment="1">
      <alignment wrapText="1"/>
    </xf>
    <xf numFmtId="3" fontId="15" fillId="0" borderId="1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 horizontal="right"/>
    </xf>
    <xf numFmtId="4" fontId="29" fillId="0" borderId="0" xfId="0" applyNumberFormat="1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wrapText="1"/>
    </xf>
    <xf numFmtId="1" fontId="18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" fillId="0" borderId="0" xfId="57" applyFont="1" applyAlignment="1">
      <alignment/>
      <protection/>
    </xf>
    <xf numFmtId="0" fontId="2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82" fontId="2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15" fillId="0" borderId="1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2" fontId="19" fillId="0" borderId="0" xfId="0" applyNumberFormat="1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916400" y="1564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tabSelected="1" view="pageBreakPreview" zoomScale="60" zoomScaleNormal="75" workbookViewId="0" topLeftCell="A1">
      <selection activeCell="B6" sqref="B6:I6"/>
    </sheetView>
  </sheetViews>
  <sheetFormatPr defaultColWidth="9.140625" defaultRowHeight="12.75"/>
  <cols>
    <col min="1" max="1" width="9.140625" style="2" customWidth="1"/>
    <col min="2" max="2" width="15.8515625" style="2" customWidth="1"/>
    <col min="3" max="3" width="103.00390625" style="2" bestFit="1" customWidth="1"/>
    <col min="4" max="4" width="22.28125" style="2" customWidth="1"/>
    <col min="5" max="5" width="24.421875" style="2" customWidth="1"/>
    <col min="6" max="6" width="22.8515625" style="2" customWidth="1"/>
    <col min="7" max="7" width="19.00390625" style="2" customWidth="1"/>
    <col min="8" max="8" width="17.140625" style="2" customWidth="1"/>
    <col min="9" max="9" width="20.00390625" style="2" customWidth="1"/>
    <col min="10" max="10" width="11.7109375" style="2" customWidth="1"/>
    <col min="11" max="11" width="12.421875" style="2" customWidth="1"/>
    <col min="12" max="12" width="14.421875" style="2" customWidth="1"/>
    <col min="13" max="13" width="11.7109375" style="2" customWidth="1"/>
    <col min="14" max="14" width="12.00390625" style="2" customWidth="1"/>
    <col min="15" max="15" width="14.8515625" style="2" customWidth="1"/>
    <col min="16" max="16" width="9.140625" style="2" customWidth="1"/>
    <col min="17" max="17" width="12.28125" style="2" customWidth="1"/>
    <col min="18" max="18" width="13.421875" style="2" customWidth="1"/>
    <col min="19" max="16384" width="9.140625" style="2" customWidth="1"/>
  </cols>
  <sheetData>
    <row r="1" ht="24" customHeight="1"/>
    <row r="2" spans="2:10" ht="24" customHeight="1">
      <c r="B2" s="227"/>
      <c r="C2" s="227"/>
      <c r="D2" s="227"/>
      <c r="E2" s="227"/>
      <c r="F2" s="227"/>
      <c r="G2" s="227"/>
      <c r="H2" s="227"/>
      <c r="I2" s="271" t="s">
        <v>15</v>
      </c>
      <c r="J2" s="227"/>
    </row>
    <row r="3" spans="2:10" ht="25.5">
      <c r="B3" s="228" t="s">
        <v>501</v>
      </c>
      <c r="C3" s="234"/>
      <c r="D3" s="234"/>
      <c r="E3" s="234"/>
      <c r="F3" s="234"/>
      <c r="G3" s="234"/>
      <c r="H3" s="234"/>
      <c r="I3" s="234"/>
      <c r="J3" s="234"/>
    </row>
    <row r="4" spans="2:10" ht="25.5">
      <c r="B4" s="228" t="s">
        <v>507</v>
      </c>
      <c r="C4" s="234"/>
      <c r="D4" s="234"/>
      <c r="E4" s="234"/>
      <c r="F4" s="234"/>
      <c r="G4" s="234"/>
      <c r="H4" s="234"/>
      <c r="I4" s="234"/>
      <c r="J4" s="234"/>
    </row>
    <row r="5" spans="2:10" ht="25.5">
      <c r="B5" s="228"/>
      <c r="C5" s="234"/>
      <c r="D5" s="234"/>
      <c r="E5" s="234"/>
      <c r="F5" s="234"/>
      <c r="G5" s="234"/>
      <c r="H5" s="234"/>
      <c r="I5" s="234"/>
      <c r="J5" s="234"/>
    </row>
    <row r="6" spans="2:10" ht="26.25">
      <c r="B6" s="315" t="s">
        <v>618</v>
      </c>
      <c r="C6" s="315"/>
      <c r="D6" s="315"/>
      <c r="E6" s="315"/>
      <c r="F6" s="315"/>
      <c r="G6" s="315"/>
      <c r="H6" s="315"/>
      <c r="I6" s="315"/>
      <c r="J6" s="227"/>
    </row>
    <row r="7" spans="6:7" ht="15.75" hidden="1">
      <c r="F7" s="6"/>
      <c r="G7" s="6"/>
    </row>
    <row r="8" ht="15.75" hidden="1"/>
    <row r="9" ht="15.75">
      <c r="I9" s="9" t="s">
        <v>6</v>
      </c>
    </row>
    <row r="10" spans="2:9" ht="44.25" customHeight="1">
      <c r="B10" s="316" t="s">
        <v>109</v>
      </c>
      <c r="C10" s="316" t="s">
        <v>0</v>
      </c>
      <c r="D10" s="316" t="s">
        <v>187</v>
      </c>
      <c r="E10" s="320" t="s">
        <v>503</v>
      </c>
      <c r="F10" s="320" t="s">
        <v>505</v>
      </c>
      <c r="G10" s="322" t="s">
        <v>617</v>
      </c>
      <c r="H10" s="323"/>
      <c r="I10" s="318" t="s">
        <v>519</v>
      </c>
    </row>
    <row r="11" spans="2:9" ht="38.25" customHeight="1">
      <c r="B11" s="317"/>
      <c r="C11" s="317"/>
      <c r="D11" s="316"/>
      <c r="E11" s="321"/>
      <c r="F11" s="321"/>
      <c r="G11" s="3" t="s">
        <v>3</v>
      </c>
      <c r="H11" s="4" t="s">
        <v>81</v>
      </c>
      <c r="I11" s="319"/>
    </row>
    <row r="12" spans="2:9" s="52" customFormat="1" ht="21" customHeight="1">
      <c r="B12" s="51">
        <v>1</v>
      </c>
      <c r="C12" s="51">
        <v>2</v>
      </c>
      <c r="D12" s="51">
        <v>3</v>
      </c>
      <c r="E12" s="51">
        <v>4</v>
      </c>
      <c r="F12" s="51">
        <v>5</v>
      </c>
      <c r="G12" s="51">
        <v>6</v>
      </c>
      <c r="H12" s="51">
        <v>7</v>
      </c>
      <c r="I12" s="51">
        <v>8</v>
      </c>
    </row>
    <row r="13" spans="2:9" s="76" customFormat="1" ht="37.5">
      <c r="B13" s="74"/>
      <c r="C13" s="75" t="s">
        <v>451</v>
      </c>
      <c r="D13" s="74"/>
      <c r="E13" s="169"/>
      <c r="F13" s="169"/>
      <c r="G13" s="169"/>
      <c r="H13" s="169"/>
      <c r="I13" s="169"/>
    </row>
    <row r="14" spans="2:9" s="80" customFormat="1" ht="37.5">
      <c r="B14" s="77"/>
      <c r="C14" s="78" t="s">
        <v>452</v>
      </c>
      <c r="D14" s="79">
        <v>201</v>
      </c>
      <c r="E14" s="268">
        <f>SUM(E15:E19)</f>
        <v>53338224.1</v>
      </c>
      <c r="F14" s="268">
        <f>SUM(F15:F19)</f>
        <v>63214270</v>
      </c>
      <c r="G14" s="268">
        <f>SUM(G15:G19)</f>
        <v>14065000</v>
      </c>
      <c r="H14" s="268">
        <f>SUM(H15:H19)</f>
        <v>4639602.59</v>
      </c>
      <c r="I14" s="170">
        <f>SUM(H14/F14*100)</f>
        <v>7.339486147668872</v>
      </c>
    </row>
    <row r="15" spans="2:9" s="76" customFormat="1" ht="30" customHeight="1">
      <c r="B15" s="81" t="s">
        <v>346</v>
      </c>
      <c r="C15" s="82" t="s">
        <v>347</v>
      </c>
      <c r="D15" s="81">
        <v>202</v>
      </c>
      <c r="E15" s="265">
        <v>0</v>
      </c>
      <c r="F15" s="265">
        <v>0</v>
      </c>
      <c r="G15" s="265">
        <v>0</v>
      </c>
      <c r="H15" s="265">
        <v>0</v>
      </c>
      <c r="I15" s="170">
        <v>0</v>
      </c>
    </row>
    <row r="16" spans="2:9" s="76" customFormat="1" ht="30" customHeight="1">
      <c r="B16" s="81">
        <v>62</v>
      </c>
      <c r="C16" s="82" t="s">
        <v>348</v>
      </c>
      <c r="D16" s="81">
        <v>203</v>
      </c>
      <c r="E16" s="269">
        <v>0</v>
      </c>
      <c r="F16" s="269">
        <v>0</v>
      </c>
      <c r="G16" s="269">
        <v>0</v>
      </c>
      <c r="H16" s="269">
        <v>0</v>
      </c>
      <c r="I16" s="172">
        <v>0</v>
      </c>
    </row>
    <row r="17" spans="2:9" s="76" customFormat="1" ht="30" customHeight="1">
      <c r="B17" s="81">
        <v>630</v>
      </c>
      <c r="C17" s="82" t="s">
        <v>349</v>
      </c>
      <c r="D17" s="81">
        <v>204</v>
      </c>
      <c r="E17" s="269">
        <v>0</v>
      </c>
      <c r="F17" s="269">
        <v>0</v>
      </c>
      <c r="G17" s="269">
        <v>0</v>
      </c>
      <c r="H17" s="269">
        <v>0</v>
      </c>
      <c r="I17" s="172">
        <v>0</v>
      </c>
    </row>
    <row r="18" spans="2:9" s="76" customFormat="1" ht="30" customHeight="1">
      <c r="B18" s="81">
        <v>631</v>
      </c>
      <c r="C18" s="82" t="s">
        <v>350</v>
      </c>
      <c r="D18" s="81">
        <v>205</v>
      </c>
      <c r="E18" s="269">
        <v>0</v>
      </c>
      <c r="F18" s="269">
        <v>0</v>
      </c>
      <c r="G18" s="269">
        <v>0</v>
      </c>
      <c r="H18" s="269">
        <v>0</v>
      </c>
      <c r="I18" s="172">
        <v>0</v>
      </c>
    </row>
    <row r="19" spans="2:9" s="76" customFormat="1" ht="30" customHeight="1">
      <c r="B19" s="81" t="s">
        <v>351</v>
      </c>
      <c r="C19" s="82" t="s">
        <v>495</v>
      </c>
      <c r="D19" s="81">
        <v>206</v>
      </c>
      <c r="E19" s="269">
        <v>53338224.1</v>
      </c>
      <c r="F19" s="269">
        <v>63214270</v>
      </c>
      <c r="G19" s="269">
        <v>14065000</v>
      </c>
      <c r="H19" s="269">
        <v>4639602.59</v>
      </c>
      <c r="I19" s="172">
        <f>SUM(H19/F19*100)</f>
        <v>7.339486147668872</v>
      </c>
    </row>
    <row r="20" spans="2:9" s="76" customFormat="1" ht="30" customHeight="1">
      <c r="B20" s="81"/>
      <c r="C20" s="75" t="s">
        <v>450</v>
      </c>
      <c r="D20" s="81">
        <v>207</v>
      </c>
      <c r="E20" s="270">
        <f>SUM(E21:E25)</f>
        <v>53495998.67</v>
      </c>
      <c r="F20" s="270">
        <f>SUM(F21:F25)</f>
        <v>63214270</v>
      </c>
      <c r="G20" s="270">
        <f>SUM(G21:G25)</f>
        <v>14065000</v>
      </c>
      <c r="H20" s="270">
        <f>SUM(H21:H25)</f>
        <v>3967325.67</v>
      </c>
      <c r="I20" s="172">
        <f>SUM(H20/F20*100)</f>
        <v>6.275996970304332</v>
      </c>
    </row>
    <row r="21" spans="2:9" s="76" customFormat="1" ht="30" customHeight="1">
      <c r="B21" s="81">
        <v>50</v>
      </c>
      <c r="C21" s="82" t="s">
        <v>352</v>
      </c>
      <c r="D21" s="81">
        <v>208</v>
      </c>
      <c r="E21" s="269">
        <v>0</v>
      </c>
      <c r="F21" s="269">
        <v>0</v>
      </c>
      <c r="G21" s="269">
        <v>0</v>
      </c>
      <c r="H21" s="269">
        <v>0</v>
      </c>
      <c r="I21" s="172">
        <v>0</v>
      </c>
    </row>
    <row r="22" spans="2:9" s="76" customFormat="1" ht="30" customHeight="1">
      <c r="B22" s="81">
        <v>51</v>
      </c>
      <c r="C22" s="82" t="s">
        <v>353</v>
      </c>
      <c r="D22" s="81">
        <v>209</v>
      </c>
      <c r="E22" s="270">
        <v>0</v>
      </c>
      <c r="F22" s="269">
        <v>0</v>
      </c>
      <c r="G22" s="269">
        <v>0</v>
      </c>
      <c r="H22" s="269">
        <v>0</v>
      </c>
      <c r="I22" s="172">
        <v>0</v>
      </c>
    </row>
    <row r="23" spans="2:9" s="76" customFormat="1" ht="18.75">
      <c r="B23" s="81">
        <v>52</v>
      </c>
      <c r="C23" s="82" t="s">
        <v>354</v>
      </c>
      <c r="D23" s="81">
        <v>210</v>
      </c>
      <c r="E23" s="269">
        <v>14944755.09</v>
      </c>
      <c r="F23" s="269">
        <v>15911110</v>
      </c>
      <c r="G23" s="269">
        <v>3737212</v>
      </c>
      <c r="H23" s="269">
        <v>2874312.55</v>
      </c>
      <c r="I23" s="172">
        <f>SUM(H23/F23*100)</f>
        <v>18.064814774079245</v>
      </c>
    </row>
    <row r="24" spans="2:9" s="76" customFormat="1" ht="30" customHeight="1">
      <c r="B24" s="81">
        <v>54</v>
      </c>
      <c r="C24" s="82" t="s">
        <v>355</v>
      </c>
      <c r="D24" s="81">
        <v>211</v>
      </c>
      <c r="E24" s="269">
        <v>0</v>
      </c>
      <c r="F24" s="269">
        <v>0</v>
      </c>
      <c r="G24" s="269">
        <v>0</v>
      </c>
      <c r="H24" s="269">
        <v>0</v>
      </c>
      <c r="I24" s="172">
        <v>0</v>
      </c>
    </row>
    <row r="25" spans="2:9" s="76" customFormat="1" ht="30" customHeight="1">
      <c r="B25" s="81" t="s">
        <v>356</v>
      </c>
      <c r="C25" s="82" t="s">
        <v>357</v>
      </c>
      <c r="D25" s="81">
        <v>212</v>
      </c>
      <c r="E25" s="269">
        <v>38551243.58</v>
      </c>
      <c r="F25" s="269">
        <v>47303160</v>
      </c>
      <c r="G25" s="269">
        <v>10327788</v>
      </c>
      <c r="H25" s="269">
        <v>1093013.12</v>
      </c>
      <c r="I25" s="172">
        <f>SUM(H25/F25*100)</f>
        <v>2.3106556094772532</v>
      </c>
    </row>
    <row r="26" spans="2:9" s="76" customFormat="1" ht="30" customHeight="1">
      <c r="B26" s="81"/>
      <c r="C26" s="75" t="s">
        <v>537</v>
      </c>
      <c r="D26" s="81">
        <v>213</v>
      </c>
      <c r="E26" s="269">
        <v>0</v>
      </c>
      <c r="F26" s="269">
        <v>0</v>
      </c>
      <c r="G26" s="269">
        <v>0</v>
      </c>
      <c r="H26" s="270">
        <f>SUM(H14-H20)</f>
        <v>672276.9199999999</v>
      </c>
      <c r="I26" s="172">
        <v>0</v>
      </c>
    </row>
    <row r="27" spans="2:9" s="76" customFormat="1" ht="30" customHeight="1">
      <c r="B27" s="81"/>
      <c r="C27" s="75" t="s">
        <v>538</v>
      </c>
      <c r="D27" s="81">
        <v>214</v>
      </c>
      <c r="E27" s="270">
        <f>SUM(E20-E14)</f>
        <v>157774.5700000003</v>
      </c>
      <c r="F27" s="269">
        <v>0</v>
      </c>
      <c r="G27" s="269">
        <v>0</v>
      </c>
      <c r="H27" s="269">
        <v>0</v>
      </c>
      <c r="I27" s="171">
        <v>0</v>
      </c>
    </row>
    <row r="28" spans="2:10" s="76" customFormat="1" ht="30" customHeight="1">
      <c r="B28" s="81">
        <v>66</v>
      </c>
      <c r="C28" s="75" t="s">
        <v>358</v>
      </c>
      <c r="D28" s="81">
        <v>215</v>
      </c>
      <c r="E28" s="269">
        <v>0</v>
      </c>
      <c r="F28" s="269">
        <v>0</v>
      </c>
      <c r="G28" s="269">
        <v>0</v>
      </c>
      <c r="H28" s="269">
        <v>0</v>
      </c>
      <c r="I28" s="171">
        <v>0</v>
      </c>
      <c r="J28" s="206"/>
    </row>
    <row r="29" spans="2:9" s="76" customFormat="1" ht="30" customHeight="1">
      <c r="B29" s="81">
        <v>56</v>
      </c>
      <c r="C29" s="75" t="s">
        <v>359</v>
      </c>
      <c r="D29" s="81">
        <v>216</v>
      </c>
      <c r="E29" s="269">
        <v>0</v>
      </c>
      <c r="F29" s="269">
        <v>0</v>
      </c>
      <c r="G29" s="269">
        <v>0</v>
      </c>
      <c r="H29" s="269">
        <v>0</v>
      </c>
      <c r="I29" s="171">
        <v>0</v>
      </c>
    </row>
    <row r="30" spans="2:9" s="76" customFormat="1" ht="41.25" customHeight="1">
      <c r="B30" s="81" t="s">
        <v>496</v>
      </c>
      <c r="C30" s="75" t="s">
        <v>360</v>
      </c>
      <c r="D30" s="81">
        <v>217</v>
      </c>
      <c r="E30" s="269">
        <v>0</v>
      </c>
      <c r="F30" s="269">
        <v>0</v>
      </c>
      <c r="G30" s="269">
        <v>0</v>
      </c>
      <c r="H30" s="269">
        <v>0</v>
      </c>
      <c r="I30" s="171">
        <v>0</v>
      </c>
    </row>
    <row r="31" spans="2:9" s="76" customFormat="1" ht="39" customHeight="1">
      <c r="B31" s="81" t="s">
        <v>497</v>
      </c>
      <c r="C31" s="75" t="s">
        <v>361</v>
      </c>
      <c r="D31" s="81">
        <v>218</v>
      </c>
      <c r="E31" s="269">
        <v>0</v>
      </c>
      <c r="F31" s="269">
        <v>0</v>
      </c>
      <c r="G31" s="269">
        <v>0</v>
      </c>
      <c r="H31" s="269">
        <v>0</v>
      </c>
      <c r="I31" s="171">
        <v>0</v>
      </c>
    </row>
    <row r="32" spans="2:9" s="76" customFormat="1" ht="37.5">
      <c r="B32" s="81"/>
      <c r="C32" s="75" t="s">
        <v>449</v>
      </c>
      <c r="D32" s="81">
        <v>219</v>
      </c>
      <c r="E32" s="269">
        <v>0</v>
      </c>
      <c r="F32" s="269">
        <v>0</v>
      </c>
      <c r="G32" s="269">
        <v>0</v>
      </c>
      <c r="H32" s="269">
        <v>0</v>
      </c>
      <c r="I32" s="171">
        <v>0</v>
      </c>
    </row>
    <row r="33" spans="2:9" s="76" customFormat="1" ht="37.5">
      <c r="B33" s="81"/>
      <c r="C33" s="75" t="s">
        <v>363</v>
      </c>
      <c r="D33" s="81">
        <v>220</v>
      </c>
      <c r="E33" s="269">
        <v>0</v>
      </c>
      <c r="F33" s="269">
        <v>0</v>
      </c>
      <c r="G33" s="269">
        <v>0</v>
      </c>
      <c r="H33" s="269">
        <v>0</v>
      </c>
      <c r="I33" s="171">
        <v>0</v>
      </c>
    </row>
    <row r="34" spans="2:9" s="76" customFormat="1" ht="18.75">
      <c r="B34" s="81" t="s">
        <v>362</v>
      </c>
      <c r="C34" s="75" t="s">
        <v>365</v>
      </c>
      <c r="D34" s="81">
        <v>221</v>
      </c>
      <c r="E34" s="269">
        <v>0</v>
      </c>
      <c r="F34" s="269">
        <v>0</v>
      </c>
      <c r="G34" s="269">
        <v>0</v>
      </c>
      <c r="H34" s="269">
        <v>0</v>
      </c>
      <c r="I34" s="171">
        <v>0</v>
      </c>
    </row>
    <row r="35" spans="2:9" s="76" customFormat="1" ht="18.75">
      <c r="B35" s="81" t="s">
        <v>364</v>
      </c>
      <c r="C35" s="75" t="s">
        <v>366</v>
      </c>
      <c r="D35" s="81">
        <v>222</v>
      </c>
      <c r="E35" s="269">
        <v>0</v>
      </c>
      <c r="F35" s="269">
        <v>0</v>
      </c>
      <c r="G35" s="269">
        <v>0</v>
      </c>
      <c r="H35" s="269">
        <v>0</v>
      </c>
      <c r="I35" s="171">
        <v>0</v>
      </c>
    </row>
    <row r="36" spans="2:9" s="76" customFormat="1" ht="18.75">
      <c r="B36" s="81"/>
      <c r="C36" s="75" t="s">
        <v>367</v>
      </c>
      <c r="D36" s="81">
        <v>223</v>
      </c>
      <c r="E36" s="269">
        <v>0</v>
      </c>
      <c r="F36" s="269">
        <v>0</v>
      </c>
      <c r="G36" s="269">
        <v>0</v>
      </c>
      <c r="H36" s="269">
        <v>0</v>
      </c>
      <c r="I36" s="171">
        <v>0</v>
      </c>
    </row>
    <row r="37" spans="2:9" s="76" customFormat="1" ht="18.75">
      <c r="B37" s="81"/>
      <c r="C37" s="75" t="s">
        <v>368</v>
      </c>
      <c r="D37" s="81">
        <v>224</v>
      </c>
      <c r="E37" s="269">
        <v>0</v>
      </c>
      <c r="F37" s="269">
        <v>0</v>
      </c>
      <c r="G37" s="269">
        <v>0</v>
      </c>
      <c r="H37" s="269">
        <v>0</v>
      </c>
      <c r="I37" s="171">
        <v>0</v>
      </c>
    </row>
    <row r="38" spans="2:9" s="76" customFormat="1" ht="30" customHeight="1">
      <c r="B38" s="81"/>
      <c r="C38" s="75" t="s">
        <v>369</v>
      </c>
      <c r="D38" s="81"/>
      <c r="E38" s="269">
        <v>0</v>
      </c>
      <c r="F38" s="269">
        <v>0</v>
      </c>
      <c r="G38" s="269">
        <v>0</v>
      </c>
      <c r="H38" s="269">
        <v>0</v>
      </c>
      <c r="I38" s="171">
        <v>0</v>
      </c>
    </row>
    <row r="39" spans="2:9" s="76" customFormat="1" ht="30" customHeight="1">
      <c r="B39" s="81">
        <v>721</v>
      </c>
      <c r="C39" s="82" t="s">
        <v>370</v>
      </c>
      <c r="D39" s="81">
        <v>225</v>
      </c>
      <c r="E39" s="269">
        <v>0</v>
      </c>
      <c r="F39" s="269">
        <v>0</v>
      </c>
      <c r="G39" s="269">
        <v>0</v>
      </c>
      <c r="H39" s="269">
        <v>0</v>
      </c>
      <c r="I39" s="171">
        <v>0</v>
      </c>
    </row>
    <row r="40" spans="2:9" s="76" customFormat="1" ht="30" customHeight="1">
      <c r="B40" s="81">
        <v>722</v>
      </c>
      <c r="C40" s="82" t="s">
        <v>371</v>
      </c>
      <c r="D40" s="81">
        <v>226</v>
      </c>
      <c r="E40" s="269">
        <v>0</v>
      </c>
      <c r="F40" s="269">
        <v>0</v>
      </c>
      <c r="G40" s="269">
        <v>0</v>
      </c>
      <c r="H40" s="269">
        <v>0</v>
      </c>
      <c r="I40" s="171">
        <v>0</v>
      </c>
    </row>
    <row r="41" spans="2:9" s="76" customFormat="1" ht="30" customHeight="1">
      <c r="B41" s="81">
        <v>722</v>
      </c>
      <c r="C41" s="82" t="s">
        <v>372</v>
      </c>
      <c r="D41" s="81">
        <v>227</v>
      </c>
      <c r="E41" s="269">
        <v>0</v>
      </c>
      <c r="F41" s="269">
        <v>0</v>
      </c>
      <c r="G41" s="269">
        <v>0</v>
      </c>
      <c r="H41" s="269">
        <v>0</v>
      </c>
      <c r="I41" s="171">
        <v>0</v>
      </c>
    </row>
    <row r="42" spans="2:9" s="76" customFormat="1" ht="18.75">
      <c r="B42" s="81">
        <v>723</v>
      </c>
      <c r="C42" s="75" t="s">
        <v>373</v>
      </c>
      <c r="D42" s="81">
        <v>228</v>
      </c>
      <c r="E42" s="269">
        <v>0</v>
      </c>
      <c r="F42" s="269">
        <v>0</v>
      </c>
      <c r="G42" s="269">
        <v>0</v>
      </c>
      <c r="H42" s="269">
        <v>0</v>
      </c>
      <c r="I42" s="171">
        <v>0</v>
      </c>
    </row>
    <row r="43" spans="2:9" s="84" customFormat="1" ht="30" customHeight="1">
      <c r="B43" s="81"/>
      <c r="C43" s="75" t="s">
        <v>374</v>
      </c>
      <c r="D43" s="81">
        <v>229</v>
      </c>
      <c r="E43" s="269">
        <v>0</v>
      </c>
      <c r="F43" s="269">
        <v>0</v>
      </c>
      <c r="G43" s="269">
        <v>0</v>
      </c>
      <c r="H43" s="269">
        <v>0</v>
      </c>
      <c r="I43" s="171">
        <v>0</v>
      </c>
    </row>
    <row r="44" spans="2:9" s="84" customFormat="1" ht="30" customHeight="1">
      <c r="B44" s="81"/>
      <c r="C44" s="75" t="s">
        <v>375</v>
      </c>
      <c r="D44" s="81">
        <v>230</v>
      </c>
      <c r="E44" s="269">
        <v>0</v>
      </c>
      <c r="F44" s="269">
        <v>0</v>
      </c>
      <c r="G44" s="269">
        <v>0</v>
      </c>
      <c r="H44" s="269">
        <v>0</v>
      </c>
      <c r="I44" s="171">
        <v>0</v>
      </c>
    </row>
    <row r="45" spans="2:9" s="84" customFormat="1" ht="18.75">
      <c r="B45" s="81"/>
      <c r="C45" s="75" t="s">
        <v>376</v>
      </c>
      <c r="D45" s="81">
        <v>231</v>
      </c>
      <c r="E45" s="269">
        <v>0</v>
      </c>
      <c r="F45" s="269">
        <v>0</v>
      </c>
      <c r="G45" s="269">
        <v>0</v>
      </c>
      <c r="H45" s="269">
        <v>0</v>
      </c>
      <c r="I45" s="171">
        <v>0</v>
      </c>
    </row>
    <row r="46" spans="2:9" s="84" customFormat="1" ht="37.5">
      <c r="B46" s="81"/>
      <c r="C46" s="75" t="s">
        <v>377</v>
      </c>
      <c r="D46" s="81">
        <v>232</v>
      </c>
      <c r="E46" s="269">
        <v>0</v>
      </c>
      <c r="F46" s="269">
        <v>0</v>
      </c>
      <c r="G46" s="269">
        <v>0</v>
      </c>
      <c r="H46" s="269">
        <v>0</v>
      </c>
      <c r="I46" s="171">
        <v>0</v>
      </c>
    </row>
    <row r="47" spans="2:9" s="84" customFormat="1" ht="30" customHeight="1">
      <c r="B47" s="81"/>
      <c r="C47" s="75" t="s">
        <v>378</v>
      </c>
      <c r="D47" s="81"/>
      <c r="E47" s="269">
        <v>0</v>
      </c>
      <c r="F47" s="269">
        <v>0</v>
      </c>
      <c r="G47" s="269">
        <v>0</v>
      </c>
      <c r="H47" s="269">
        <v>0</v>
      </c>
      <c r="I47" s="171">
        <v>0</v>
      </c>
    </row>
    <row r="48" spans="2:9" s="84" customFormat="1" ht="30" customHeight="1">
      <c r="B48" s="81"/>
      <c r="C48" s="82" t="s">
        <v>379</v>
      </c>
      <c r="D48" s="81">
        <v>233</v>
      </c>
      <c r="E48" s="269">
        <v>0</v>
      </c>
      <c r="F48" s="269">
        <v>0</v>
      </c>
      <c r="G48" s="269">
        <v>0</v>
      </c>
      <c r="H48" s="269">
        <v>0</v>
      </c>
      <c r="I48" s="171">
        <v>0</v>
      </c>
    </row>
    <row r="49" spans="2:9" s="84" customFormat="1" ht="15" customHeight="1" hidden="1">
      <c r="B49" s="87"/>
      <c r="C49" s="88" t="s">
        <v>380</v>
      </c>
      <c r="D49" s="89">
        <v>234</v>
      </c>
      <c r="E49" s="269">
        <v>0</v>
      </c>
      <c r="F49" s="269">
        <v>0</v>
      </c>
      <c r="G49" s="269">
        <v>0</v>
      </c>
      <c r="H49" s="269">
        <v>0</v>
      </c>
      <c r="I49" s="171">
        <v>0</v>
      </c>
    </row>
    <row r="50" spans="2:9" s="84" customFormat="1" ht="18.75">
      <c r="B50" s="83"/>
      <c r="C50" s="83" t="s">
        <v>380</v>
      </c>
      <c r="D50" s="85">
        <v>234</v>
      </c>
      <c r="E50" s="269">
        <v>0</v>
      </c>
      <c r="F50" s="269">
        <v>0</v>
      </c>
      <c r="G50" s="269">
        <v>0</v>
      </c>
      <c r="H50" s="269">
        <v>0</v>
      </c>
      <c r="I50" s="171">
        <v>0</v>
      </c>
    </row>
    <row r="51" s="84" customFormat="1" ht="18.75"/>
    <row r="52" s="84" customFormat="1" ht="18.75">
      <c r="F52" s="90"/>
    </row>
    <row r="53" spans="3:8" s="84" customFormat="1" ht="18.75">
      <c r="C53" s="84" t="s">
        <v>521</v>
      </c>
      <c r="D53" s="91"/>
      <c r="E53" s="92" t="s">
        <v>87</v>
      </c>
      <c r="F53" s="93"/>
      <c r="G53" s="84" t="s">
        <v>90</v>
      </c>
      <c r="H53" s="94"/>
    </row>
    <row r="54" s="84" customFormat="1" ht="18.75"/>
  </sheetData>
  <sheetProtection/>
  <mergeCells count="8">
    <mergeCell ref="B6:I6"/>
    <mergeCell ref="B10:B11"/>
    <mergeCell ref="I10:I11"/>
    <mergeCell ref="C10:C11"/>
    <mergeCell ref="F10:F11"/>
    <mergeCell ref="G10:H10"/>
    <mergeCell ref="E10:E11"/>
    <mergeCell ref="D10:D11"/>
  </mergeCells>
  <printOptions/>
  <pageMargins left="0.31" right="0.75" top="0.53" bottom="1" header="0.5" footer="0.5"/>
  <pageSetup fitToHeight="1" fitToWidth="1" horizontalDpi="600" verticalDpi="600" orientation="portrait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view="pageBreakPreview" zoomScale="60" zoomScaleNormal="75" zoomScalePageLayoutView="0" workbookViewId="0" topLeftCell="A1">
      <selection activeCell="K4" sqref="K4"/>
    </sheetView>
  </sheetViews>
  <sheetFormatPr defaultColWidth="9.140625" defaultRowHeight="12.75"/>
  <cols>
    <col min="1" max="1" width="9.140625" style="25" customWidth="1"/>
    <col min="2" max="2" width="31.7109375" style="25" customWidth="1"/>
    <col min="3" max="3" width="30.28125" style="25" customWidth="1"/>
    <col min="4" max="4" width="12.8515625" style="25" customWidth="1"/>
    <col min="5" max="6" width="27.28125" style="25" customWidth="1"/>
    <col min="7" max="7" width="13.8515625" style="25" customWidth="1"/>
    <col min="8" max="8" width="14.00390625" style="25" customWidth="1"/>
    <col min="9" max="11" width="13.8515625" style="25" customWidth="1"/>
    <col min="12" max="19" width="12.28125" style="25" customWidth="1"/>
    <col min="20" max="16384" width="9.140625" style="25" customWidth="1"/>
  </cols>
  <sheetData>
    <row r="2" s="281" customFormat="1" ht="26.25">
      <c r="S2" s="272" t="s">
        <v>34</v>
      </c>
    </row>
    <row r="3" s="281" customFormat="1" ht="26.25"/>
    <row r="4" s="281" customFormat="1" ht="26.25">
      <c r="B4" s="282" t="s">
        <v>506</v>
      </c>
    </row>
    <row r="5" s="281" customFormat="1" ht="26.25">
      <c r="B5" s="282" t="s">
        <v>507</v>
      </c>
    </row>
    <row r="6" s="281" customFormat="1" ht="26.25">
      <c r="B6" s="282" t="s">
        <v>494</v>
      </c>
    </row>
    <row r="7" s="281" customFormat="1" ht="26.25">
      <c r="A7" s="282"/>
    </row>
    <row r="8" spans="1:19" s="281" customFormat="1" ht="26.25">
      <c r="A8" s="282"/>
      <c r="B8" s="368" t="s">
        <v>86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</row>
    <row r="9" spans="4:11" ht="15.75">
      <c r="D9" s="26"/>
      <c r="E9" s="26"/>
      <c r="F9" s="26"/>
      <c r="G9" s="26"/>
      <c r="H9" s="26"/>
      <c r="I9" s="26"/>
      <c r="J9" s="26"/>
      <c r="K9" s="26"/>
    </row>
    <row r="10" spans="2:19" ht="38.25" customHeight="1">
      <c r="B10" s="385" t="s">
        <v>50</v>
      </c>
      <c r="C10" s="386" t="s">
        <v>51</v>
      </c>
      <c r="D10" s="388" t="s">
        <v>52</v>
      </c>
      <c r="E10" s="382" t="s">
        <v>509</v>
      </c>
      <c r="F10" s="382" t="s">
        <v>510</v>
      </c>
      <c r="G10" s="382" t="s">
        <v>53</v>
      </c>
      <c r="H10" s="382" t="s">
        <v>54</v>
      </c>
      <c r="I10" s="382" t="s">
        <v>55</v>
      </c>
      <c r="J10" s="382" t="s">
        <v>56</v>
      </c>
      <c r="K10" s="382" t="s">
        <v>57</v>
      </c>
      <c r="L10" s="389" t="s">
        <v>93</v>
      </c>
      <c r="M10" s="390"/>
      <c r="N10" s="390"/>
      <c r="O10" s="390"/>
      <c r="P10" s="390"/>
      <c r="Q10" s="390"/>
      <c r="R10" s="390"/>
      <c r="S10" s="391"/>
    </row>
    <row r="11" spans="2:19" ht="48.75" customHeight="1">
      <c r="B11" s="385"/>
      <c r="C11" s="387"/>
      <c r="D11" s="388"/>
      <c r="E11" s="383"/>
      <c r="F11" s="383"/>
      <c r="G11" s="383"/>
      <c r="H11" s="383"/>
      <c r="I11" s="383"/>
      <c r="J11" s="383"/>
      <c r="K11" s="383"/>
      <c r="L11" s="23" t="s">
        <v>58</v>
      </c>
      <c r="M11" s="23" t="s">
        <v>59</v>
      </c>
      <c r="N11" s="23" t="s">
        <v>60</v>
      </c>
      <c r="O11" s="23" t="s">
        <v>61</v>
      </c>
      <c r="P11" s="23" t="s">
        <v>62</v>
      </c>
      <c r="Q11" s="23" t="s">
        <v>63</v>
      </c>
      <c r="R11" s="23" t="s">
        <v>64</v>
      </c>
      <c r="S11" s="23" t="s">
        <v>65</v>
      </c>
    </row>
    <row r="12" spans="2:19" ht="15.75">
      <c r="B12" s="28" t="s">
        <v>92</v>
      </c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ht="15.75">
      <c r="B13" s="27" t="s">
        <v>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2:19" ht="15.75">
      <c r="B14" s="27" t="s">
        <v>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2:19" ht="15.75">
      <c r="B15" s="27" t="s">
        <v>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2:19" ht="15.75">
      <c r="B16" s="27" t="s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5.75">
      <c r="B17" s="27" t="s">
        <v>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2:19" ht="15.75">
      <c r="B18" s="28" t="s">
        <v>66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15.75">
      <c r="B19" s="27" t="s">
        <v>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2:19" ht="15.75">
      <c r="B20" s="27" t="s">
        <v>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2:19" ht="15.75">
      <c r="B21" s="27" t="s">
        <v>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19" ht="15.75">
      <c r="B22" s="27" t="s">
        <v>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2:19" ht="15.75">
      <c r="B23" s="27" t="s">
        <v>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2:19" ht="15.75">
      <c r="B24" s="28" t="s">
        <v>5</v>
      </c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13" ht="15.75">
      <c r="B25" s="29" t="s">
        <v>67</v>
      </c>
      <c r="C25" s="28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2:13" ht="15.75">
      <c r="B26" s="31" t="s">
        <v>68</v>
      </c>
      <c r="C26" s="32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8" spans="2:4" ht="15.75">
      <c r="B28" s="164" t="s">
        <v>7</v>
      </c>
      <c r="C28" s="164"/>
      <c r="D28" s="16"/>
    </row>
    <row r="29" spans="2:5" ht="15.75">
      <c r="B29" s="16" t="s">
        <v>499</v>
      </c>
      <c r="C29" s="16"/>
      <c r="D29" s="16"/>
      <c r="E29" s="16"/>
    </row>
    <row r="31" spans="2:17" ht="15.75">
      <c r="B31" s="384" t="s">
        <v>508</v>
      </c>
      <c r="C31" s="384"/>
      <c r="D31" s="42" t="s">
        <v>87</v>
      </c>
      <c r="P31" s="43" t="s">
        <v>89</v>
      </c>
      <c r="Q31" s="2"/>
    </row>
  </sheetData>
  <sheetProtection/>
  <mergeCells count="13">
    <mergeCell ref="K10:K11"/>
    <mergeCell ref="L10:S10"/>
    <mergeCell ref="F10:F11"/>
    <mergeCell ref="G10:G11"/>
    <mergeCell ref="H10:H11"/>
    <mergeCell ref="I10:I11"/>
    <mergeCell ref="B31:C31"/>
    <mergeCell ref="B8:S8"/>
    <mergeCell ref="B10:B11"/>
    <mergeCell ref="C10:C11"/>
    <mergeCell ref="D10:D11"/>
    <mergeCell ref="E10:E11"/>
    <mergeCell ref="J10:J11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L33"/>
  <sheetViews>
    <sheetView view="pageBreakPreview" zoomScale="60" zoomScaleNormal="69" zoomScalePageLayoutView="0" workbookViewId="0" topLeftCell="A1">
      <selection activeCell="F11" sqref="F11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7" customWidth="1"/>
    <col min="5" max="5" width="60.57421875" style="2" customWidth="1"/>
    <col min="6" max="8" width="50.7109375" style="2" customWidth="1"/>
    <col min="9" max="16384" width="9.140625" style="2" customWidth="1"/>
  </cols>
  <sheetData>
    <row r="2" s="227" customFormat="1" ht="26.25">
      <c r="D2" s="257"/>
    </row>
    <row r="3" spans="3:8" s="227" customFormat="1" ht="26.25">
      <c r="C3" s="228" t="s">
        <v>511</v>
      </c>
      <c r="D3" s="258"/>
      <c r="E3" s="234"/>
      <c r="F3" s="234"/>
      <c r="G3" s="234"/>
      <c r="H3" s="234"/>
    </row>
    <row r="4" spans="3:8" s="227" customFormat="1" ht="26.25">
      <c r="C4" s="228" t="s">
        <v>507</v>
      </c>
      <c r="D4" s="258"/>
      <c r="E4" s="234"/>
      <c r="F4" s="234"/>
      <c r="G4" s="234"/>
      <c r="H4" s="259" t="s">
        <v>35</v>
      </c>
    </row>
    <row r="5" spans="3:8" s="227" customFormat="1" ht="26.25">
      <c r="C5" s="228"/>
      <c r="D5" s="258"/>
      <c r="E5" s="234"/>
      <c r="F5" s="234"/>
      <c r="G5" s="234"/>
      <c r="H5" s="234"/>
    </row>
    <row r="6" spans="3:8" s="227" customFormat="1" ht="26.25">
      <c r="C6" s="228"/>
      <c r="D6" s="258"/>
      <c r="E6" s="234"/>
      <c r="F6" s="234"/>
      <c r="G6" s="234"/>
      <c r="H6" s="234"/>
    </row>
    <row r="7" s="227" customFormat="1" ht="26.25">
      <c r="D7" s="257"/>
    </row>
    <row r="8" spans="3:12" s="227" customFormat="1" ht="26.25">
      <c r="C8" s="315" t="s">
        <v>331</v>
      </c>
      <c r="D8" s="315"/>
      <c r="E8" s="315"/>
      <c r="F8" s="315"/>
      <c r="G8" s="315"/>
      <c r="H8" s="315"/>
      <c r="I8" s="228"/>
      <c r="J8" s="228"/>
      <c r="K8" s="228"/>
      <c r="L8" s="228"/>
    </row>
    <row r="9" s="227" customFormat="1" ht="26.25">
      <c r="D9" s="257"/>
    </row>
    <row r="10" s="227" customFormat="1" ht="26.25">
      <c r="D10" s="257"/>
    </row>
    <row r="11" spans="3:12" ht="15.75">
      <c r="C11" s="1"/>
      <c r="D11" s="66"/>
      <c r="E11" s="1"/>
      <c r="F11" s="1"/>
      <c r="G11" s="1"/>
      <c r="H11" s="1"/>
      <c r="I11" s="1"/>
      <c r="J11" s="1"/>
      <c r="K11" s="1"/>
      <c r="L11" s="1"/>
    </row>
    <row r="13" spans="3:12" s="84" customFormat="1" ht="64.5" customHeight="1">
      <c r="C13" s="74" t="s">
        <v>332</v>
      </c>
      <c r="D13" s="162" t="s">
        <v>266</v>
      </c>
      <c r="E13" s="74" t="s">
        <v>333</v>
      </c>
      <c r="F13" s="74" t="s">
        <v>334</v>
      </c>
      <c r="G13" s="74" t="s">
        <v>335</v>
      </c>
      <c r="H13" s="74" t="s">
        <v>336</v>
      </c>
      <c r="I13" s="163"/>
      <c r="J13" s="163"/>
      <c r="K13" s="163"/>
      <c r="L13" s="163"/>
    </row>
    <row r="14" spans="3:12" s="84" customFormat="1" ht="19.5" customHeight="1">
      <c r="C14" s="74">
        <v>1</v>
      </c>
      <c r="D14" s="162">
        <v>2</v>
      </c>
      <c r="E14" s="74">
        <v>3</v>
      </c>
      <c r="F14" s="74">
        <v>4</v>
      </c>
      <c r="G14" s="74">
        <v>5</v>
      </c>
      <c r="H14" s="74">
        <v>6</v>
      </c>
      <c r="I14" s="163"/>
      <c r="J14" s="163"/>
      <c r="K14" s="163"/>
      <c r="L14" s="163"/>
    </row>
    <row r="15" spans="3:8" s="84" customFormat="1" ht="30" customHeight="1">
      <c r="C15" s="392" t="s">
        <v>337</v>
      </c>
      <c r="D15" s="97" t="s">
        <v>342</v>
      </c>
      <c r="E15" s="261" t="s">
        <v>513</v>
      </c>
      <c r="F15" s="261" t="s">
        <v>514</v>
      </c>
      <c r="G15" s="262"/>
      <c r="H15" s="262">
        <v>0</v>
      </c>
    </row>
    <row r="16" spans="3:8" s="84" customFormat="1" ht="30" customHeight="1">
      <c r="C16" s="392"/>
      <c r="D16" s="97" t="s">
        <v>342</v>
      </c>
      <c r="E16" s="261" t="s">
        <v>515</v>
      </c>
      <c r="F16" s="261" t="s">
        <v>516</v>
      </c>
      <c r="G16" s="262">
        <v>0</v>
      </c>
      <c r="H16" s="262">
        <v>0</v>
      </c>
    </row>
    <row r="17" spans="3:8" s="84" customFormat="1" ht="30" customHeight="1">
      <c r="C17" s="392"/>
      <c r="D17" s="97" t="s">
        <v>342</v>
      </c>
      <c r="E17" s="261" t="s">
        <v>517</v>
      </c>
      <c r="F17" s="261" t="s">
        <v>516</v>
      </c>
      <c r="G17" s="262">
        <v>0</v>
      </c>
      <c r="H17" s="262">
        <v>0</v>
      </c>
    </row>
    <row r="18" spans="3:8" s="84" customFormat="1" ht="30" customHeight="1">
      <c r="C18" s="392" t="s">
        <v>338</v>
      </c>
      <c r="D18" s="97" t="s">
        <v>342</v>
      </c>
      <c r="E18" s="261" t="s">
        <v>518</v>
      </c>
      <c r="F18" s="261" t="s">
        <v>514</v>
      </c>
      <c r="G18" s="262">
        <v>0</v>
      </c>
      <c r="H18" s="262">
        <v>672276.92</v>
      </c>
    </row>
    <row r="19" spans="3:8" s="84" customFormat="1" ht="30" customHeight="1">
      <c r="C19" s="392"/>
      <c r="D19" s="97" t="s">
        <v>342</v>
      </c>
      <c r="E19" s="261" t="s">
        <v>515</v>
      </c>
      <c r="F19" s="261" t="s">
        <v>516</v>
      </c>
      <c r="G19" s="262">
        <v>0</v>
      </c>
      <c r="H19" s="262">
        <v>0</v>
      </c>
    </row>
    <row r="20" spans="3:8" s="84" customFormat="1" ht="30" customHeight="1">
      <c r="C20" s="392"/>
      <c r="D20" s="97" t="s">
        <v>342</v>
      </c>
      <c r="E20" s="261" t="s">
        <v>517</v>
      </c>
      <c r="F20" s="261" t="s">
        <v>516</v>
      </c>
      <c r="G20" s="262">
        <v>0</v>
      </c>
      <c r="H20" s="262">
        <v>0</v>
      </c>
    </row>
    <row r="21" spans="3:8" s="84" customFormat="1" ht="30" customHeight="1">
      <c r="C21" s="392" t="s">
        <v>339</v>
      </c>
      <c r="D21" s="97" t="s">
        <v>342</v>
      </c>
      <c r="E21" s="261"/>
      <c r="F21" s="261"/>
      <c r="G21" s="262"/>
      <c r="H21" s="262"/>
    </row>
    <row r="22" spans="3:8" s="84" customFormat="1" ht="30" customHeight="1">
      <c r="C22" s="392"/>
      <c r="D22" s="97" t="s">
        <v>342</v>
      </c>
      <c r="E22" s="83"/>
      <c r="F22" s="83"/>
      <c r="G22" s="256"/>
      <c r="H22" s="256"/>
    </row>
    <row r="23" spans="3:8" s="84" customFormat="1" ht="30" customHeight="1">
      <c r="C23" s="392"/>
      <c r="D23" s="97" t="s">
        <v>342</v>
      </c>
      <c r="E23" s="83"/>
      <c r="F23" s="83"/>
      <c r="G23" s="256"/>
      <c r="H23" s="256"/>
    </row>
    <row r="24" spans="3:8" s="84" customFormat="1" ht="30" customHeight="1">
      <c r="C24" s="392" t="s">
        <v>340</v>
      </c>
      <c r="D24" s="97" t="s">
        <v>342</v>
      </c>
      <c r="E24" s="83"/>
      <c r="F24" s="83"/>
      <c r="G24" s="165"/>
      <c r="H24" s="165"/>
    </row>
    <row r="25" spans="3:8" s="84" customFormat="1" ht="30" customHeight="1">
      <c r="C25" s="392"/>
      <c r="D25" s="97" t="s">
        <v>342</v>
      </c>
      <c r="E25" s="83"/>
      <c r="F25" s="83"/>
      <c r="G25" s="165"/>
      <c r="H25" s="165"/>
    </row>
    <row r="26" spans="3:8" s="84" customFormat="1" ht="30" customHeight="1">
      <c r="C26" s="392"/>
      <c r="D26" s="97" t="s">
        <v>342</v>
      </c>
      <c r="E26" s="83"/>
      <c r="F26" s="83"/>
      <c r="G26" s="165"/>
      <c r="H26" s="165"/>
    </row>
    <row r="27" spans="3:8" s="84" customFormat="1" ht="30" customHeight="1">
      <c r="C27" s="393" t="s">
        <v>341</v>
      </c>
      <c r="D27" s="97" t="s">
        <v>342</v>
      </c>
      <c r="E27" s="83"/>
      <c r="F27" s="83"/>
      <c r="G27" s="165"/>
      <c r="H27" s="165"/>
    </row>
    <row r="28" spans="3:8" s="84" customFormat="1" ht="30" customHeight="1">
      <c r="C28" s="394"/>
      <c r="D28" s="97" t="s">
        <v>342</v>
      </c>
      <c r="E28" s="83"/>
      <c r="F28" s="83"/>
      <c r="G28" s="165"/>
      <c r="H28" s="165"/>
    </row>
    <row r="29" spans="3:8" s="84" customFormat="1" ht="30" customHeight="1">
      <c r="C29" s="395"/>
      <c r="D29" s="97" t="s">
        <v>342</v>
      </c>
      <c r="E29" s="83"/>
      <c r="F29" s="83"/>
      <c r="G29" s="165"/>
      <c r="H29" s="165"/>
    </row>
    <row r="30" spans="3:8" s="84" customFormat="1" ht="30" customHeight="1">
      <c r="C30" s="119"/>
      <c r="D30" s="124"/>
      <c r="E30" s="90"/>
      <c r="F30" s="90"/>
      <c r="G30" s="90"/>
      <c r="H30" s="90"/>
    </row>
    <row r="31" spans="3:8" s="84" customFormat="1" ht="30" customHeight="1">
      <c r="C31" s="119"/>
      <c r="D31" s="124"/>
      <c r="E31" s="90"/>
      <c r="F31" s="90"/>
      <c r="G31" s="90"/>
      <c r="H31" s="90"/>
    </row>
    <row r="32" s="84" customFormat="1" ht="18.75">
      <c r="D32" s="102"/>
    </row>
    <row r="33" spans="3:11" ht="19.5" customHeight="1">
      <c r="C33" s="72" t="s">
        <v>512</v>
      </c>
      <c r="F33" s="42" t="s">
        <v>87</v>
      </c>
      <c r="G33" s="42"/>
      <c r="H33" s="42" t="s">
        <v>489</v>
      </c>
      <c r="I33" s="7"/>
      <c r="K33" s="7"/>
    </row>
  </sheetData>
  <sheetProtection/>
  <mergeCells count="6">
    <mergeCell ref="C8:H8"/>
    <mergeCell ref="C15:C17"/>
    <mergeCell ref="C18:C20"/>
    <mergeCell ref="C21:C23"/>
    <mergeCell ref="C24:C26"/>
    <mergeCell ref="C27:C29"/>
  </mergeCells>
  <printOptions/>
  <pageMargins left="0.7" right="0.7" top="0.75" bottom="0.75" header="0.3" footer="0.3"/>
  <pageSetup horizontalDpi="600" verticalDpi="600" orientation="landscape" scale="35" r:id="rId1"/>
  <ignoredErrors>
    <ignoredError sqref="D26:D29 D15:D2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C2:I73"/>
  <sheetViews>
    <sheetView view="pageBreakPreview" zoomScale="60" zoomScaleNormal="75" zoomScalePageLayoutView="0" workbookViewId="0" topLeftCell="A7">
      <selection activeCell="H20" sqref="H20"/>
    </sheetView>
  </sheetViews>
  <sheetFormatPr defaultColWidth="9.140625" defaultRowHeight="12.75"/>
  <cols>
    <col min="1" max="2" width="9.140625" style="53" customWidth="1"/>
    <col min="3" max="4" width="13.57421875" style="53" customWidth="1"/>
    <col min="5" max="5" width="76.8515625" style="53" customWidth="1"/>
    <col min="6" max="6" width="21.00390625" style="53" customWidth="1"/>
    <col min="7" max="7" width="26.8515625" style="197" customWidth="1"/>
    <col min="8" max="8" width="21.28125" style="53" customWidth="1"/>
    <col min="9" max="9" width="20.421875" style="53" customWidth="1"/>
    <col min="10" max="10" width="7.140625" style="53" customWidth="1"/>
    <col min="11" max="16384" width="9.140625" style="53" customWidth="1"/>
  </cols>
  <sheetData>
    <row r="1" ht="15.75" customHeight="1"/>
    <row r="2" s="287" customFormat="1" ht="30.75" customHeight="1">
      <c r="G2" s="291" t="s">
        <v>383</v>
      </c>
    </row>
    <row r="3" s="287" customFormat="1" ht="15.75" customHeight="1">
      <c r="G3" s="288"/>
    </row>
    <row r="4" spans="3:7" s="287" customFormat="1" ht="27" customHeight="1">
      <c r="C4" s="228" t="s">
        <v>511</v>
      </c>
      <c r="G4" s="288"/>
    </row>
    <row r="5" spans="3:7" s="287" customFormat="1" ht="29.25" customHeight="1">
      <c r="C5" s="228" t="s">
        <v>502</v>
      </c>
      <c r="G5" s="288"/>
    </row>
    <row r="6" s="287" customFormat="1" ht="15.75" customHeight="1">
      <c r="G6" s="289"/>
    </row>
    <row r="7" spans="3:9" s="287" customFormat="1" ht="15" customHeight="1">
      <c r="C7" s="396" t="s">
        <v>225</v>
      </c>
      <c r="D7" s="396"/>
      <c r="E7" s="397"/>
      <c r="F7" s="397"/>
      <c r="G7" s="397"/>
      <c r="H7" s="290"/>
      <c r="I7" s="290"/>
    </row>
    <row r="8" spans="3:9" s="287" customFormat="1" ht="15" customHeight="1">
      <c r="C8" s="397"/>
      <c r="D8" s="397"/>
      <c r="E8" s="397"/>
      <c r="F8" s="397"/>
      <c r="G8" s="397"/>
      <c r="H8" s="290"/>
      <c r="I8" s="290"/>
    </row>
    <row r="9" s="287" customFormat="1" ht="26.25">
      <c r="G9" s="289"/>
    </row>
    <row r="10" spans="3:9" ht="15.75">
      <c r="C10" s="68"/>
      <c r="D10" s="68"/>
      <c r="E10" s="69"/>
      <c r="F10" s="69"/>
      <c r="G10" s="199" t="s">
        <v>6</v>
      </c>
      <c r="H10" s="54"/>
      <c r="I10" s="55"/>
    </row>
    <row r="11" spans="3:9" s="58" customFormat="1" ht="31.5">
      <c r="C11" s="70" t="s">
        <v>226</v>
      </c>
      <c r="D11" s="70" t="s">
        <v>266</v>
      </c>
      <c r="E11" s="70" t="s">
        <v>227</v>
      </c>
      <c r="F11" s="70" t="s">
        <v>267</v>
      </c>
      <c r="G11" s="200" t="s">
        <v>228</v>
      </c>
      <c r="H11" s="56"/>
      <c r="I11" s="57"/>
    </row>
    <row r="12" spans="3:9" s="58" customFormat="1" ht="27" customHeight="1">
      <c r="C12" s="202">
        <v>1</v>
      </c>
      <c r="D12" s="202">
        <v>2</v>
      </c>
      <c r="E12" s="202">
        <v>3</v>
      </c>
      <c r="F12" s="202"/>
      <c r="G12" s="203">
        <v>4</v>
      </c>
      <c r="H12" s="56"/>
      <c r="I12" s="57"/>
    </row>
    <row r="13" spans="3:9" s="58" customFormat="1" ht="15" customHeight="1">
      <c r="C13" s="70"/>
      <c r="D13" s="70"/>
      <c r="E13" s="71" t="s">
        <v>111</v>
      </c>
      <c r="F13" s="71"/>
      <c r="G13" s="300">
        <f>SUM(G36)</f>
        <v>3103551.7</v>
      </c>
      <c r="H13" s="292"/>
      <c r="I13" s="57"/>
    </row>
    <row r="14" spans="3:9" s="138" customFormat="1" ht="18.75">
      <c r="C14" s="134" t="s">
        <v>94</v>
      </c>
      <c r="D14" s="134"/>
      <c r="E14" s="135" t="s">
        <v>268</v>
      </c>
      <c r="F14" s="136" t="s">
        <v>269</v>
      </c>
      <c r="G14" s="301"/>
      <c r="H14" s="293"/>
      <c r="I14" s="137"/>
    </row>
    <row r="15" spans="3:9" s="138" customFormat="1" ht="18.75">
      <c r="C15" s="139" t="s">
        <v>229</v>
      </c>
      <c r="D15" s="139"/>
      <c r="E15" s="140" t="s">
        <v>270</v>
      </c>
      <c r="F15" s="140"/>
      <c r="G15" s="302"/>
      <c r="H15" s="294"/>
      <c r="I15" s="142"/>
    </row>
    <row r="16" spans="3:9" s="138" customFormat="1" ht="18.75">
      <c r="C16" s="139" t="s">
        <v>230</v>
      </c>
      <c r="D16" s="139"/>
      <c r="E16" s="140" t="s">
        <v>271</v>
      </c>
      <c r="F16" s="140"/>
      <c r="G16" s="302"/>
      <c r="H16" s="295"/>
      <c r="I16" s="137"/>
    </row>
    <row r="17" spans="3:9" s="138" customFormat="1" ht="18.75">
      <c r="C17" s="139" t="s">
        <v>231</v>
      </c>
      <c r="D17" s="139"/>
      <c r="E17" s="140" t="s">
        <v>272</v>
      </c>
      <c r="F17" s="140"/>
      <c r="G17" s="302"/>
      <c r="H17" s="294"/>
      <c r="I17" s="142"/>
    </row>
    <row r="18" spans="3:9" s="138" customFormat="1" ht="18.75">
      <c r="C18" s="139" t="s">
        <v>273</v>
      </c>
      <c r="D18" s="139"/>
      <c r="E18" s="140" t="s">
        <v>274</v>
      </c>
      <c r="F18" s="140"/>
      <c r="G18" s="302"/>
      <c r="H18" s="294"/>
      <c r="I18" s="142"/>
    </row>
    <row r="19" spans="3:9" s="138" customFormat="1" ht="18.75">
      <c r="C19" s="139" t="s">
        <v>275</v>
      </c>
      <c r="D19" s="139"/>
      <c r="E19" s="140" t="s">
        <v>276</v>
      </c>
      <c r="F19" s="140"/>
      <c r="G19" s="302"/>
      <c r="H19" s="294"/>
      <c r="I19" s="142"/>
    </row>
    <row r="20" spans="3:9" s="138" customFormat="1" ht="18.75">
      <c r="C20" s="143" t="s">
        <v>95</v>
      </c>
      <c r="D20" s="143"/>
      <c r="E20" s="135" t="s">
        <v>277</v>
      </c>
      <c r="F20" s="136" t="s">
        <v>278</v>
      </c>
      <c r="G20" s="301"/>
      <c r="H20" s="296"/>
      <c r="I20" s="137"/>
    </row>
    <row r="21" spans="3:9" s="138" customFormat="1" ht="18.75">
      <c r="C21" s="139" t="s">
        <v>232</v>
      </c>
      <c r="D21" s="139"/>
      <c r="E21" s="140" t="s">
        <v>270</v>
      </c>
      <c r="F21" s="140"/>
      <c r="G21" s="302"/>
      <c r="H21" s="297"/>
      <c r="I21" s="142"/>
    </row>
    <row r="22" spans="3:9" s="138" customFormat="1" ht="18.75">
      <c r="C22" s="139" t="s">
        <v>233</v>
      </c>
      <c r="D22" s="139"/>
      <c r="E22" s="140" t="s">
        <v>271</v>
      </c>
      <c r="F22" s="140"/>
      <c r="G22" s="302"/>
      <c r="H22" s="294"/>
      <c r="I22" s="142"/>
    </row>
    <row r="23" spans="3:9" s="138" customFormat="1" ht="18.75">
      <c r="C23" s="139" t="s">
        <v>234</v>
      </c>
      <c r="D23" s="139"/>
      <c r="E23" s="140" t="s">
        <v>272</v>
      </c>
      <c r="F23" s="140"/>
      <c r="G23" s="302"/>
      <c r="H23" s="294"/>
      <c r="I23" s="142"/>
    </row>
    <row r="24" spans="3:9" s="138" customFormat="1" ht="18.75">
      <c r="C24" s="139" t="s">
        <v>279</v>
      </c>
      <c r="D24" s="139"/>
      <c r="E24" s="140" t="s">
        <v>274</v>
      </c>
      <c r="F24" s="140"/>
      <c r="G24" s="302"/>
      <c r="H24" s="294"/>
      <c r="I24" s="142"/>
    </row>
    <row r="25" spans="3:9" s="138" customFormat="1" ht="18.75">
      <c r="C25" s="139" t="s">
        <v>280</v>
      </c>
      <c r="D25" s="139"/>
      <c r="E25" s="140" t="s">
        <v>276</v>
      </c>
      <c r="F25" s="140"/>
      <c r="G25" s="302"/>
      <c r="H25" s="294"/>
      <c r="I25" s="142"/>
    </row>
    <row r="26" spans="3:9" s="138" customFormat="1" ht="18.75">
      <c r="C26" s="144" t="s">
        <v>96</v>
      </c>
      <c r="D26" s="144"/>
      <c r="E26" s="145" t="s">
        <v>281</v>
      </c>
      <c r="F26" s="146" t="s">
        <v>282</v>
      </c>
      <c r="G26" s="301"/>
      <c r="H26" s="298"/>
      <c r="I26" s="137"/>
    </row>
    <row r="27" spans="3:9" s="138" customFormat="1" ht="18.75">
      <c r="C27" s="139" t="s">
        <v>235</v>
      </c>
      <c r="D27" s="139"/>
      <c r="E27" s="140" t="s">
        <v>236</v>
      </c>
      <c r="F27" s="140"/>
      <c r="G27" s="302"/>
      <c r="H27" s="294"/>
      <c r="I27" s="142"/>
    </row>
    <row r="28" spans="3:9" s="138" customFormat="1" ht="18.75">
      <c r="C28" s="139" t="s">
        <v>237</v>
      </c>
      <c r="D28" s="139"/>
      <c r="E28" s="140" t="s">
        <v>283</v>
      </c>
      <c r="F28" s="140"/>
      <c r="G28" s="302"/>
      <c r="H28" s="294"/>
      <c r="I28" s="142"/>
    </row>
    <row r="29" spans="3:9" s="138" customFormat="1" ht="18.75">
      <c r="C29" s="139" t="s">
        <v>284</v>
      </c>
      <c r="D29" s="139"/>
      <c r="E29" s="140" t="s">
        <v>285</v>
      </c>
      <c r="F29" s="140"/>
      <c r="G29" s="302"/>
      <c r="H29" s="294"/>
      <c r="I29" s="142"/>
    </row>
    <row r="30" spans="3:9" s="138" customFormat="1" ht="18.75">
      <c r="C30" s="139" t="s">
        <v>286</v>
      </c>
      <c r="D30" s="139"/>
      <c r="E30" s="140" t="s">
        <v>287</v>
      </c>
      <c r="F30" s="140"/>
      <c r="G30" s="302"/>
      <c r="H30" s="294"/>
      <c r="I30" s="142"/>
    </row>
    <row r="31" spans="3:9" s="138" customFormat="1" ht="18.75">
      <c r="C31" s="144" t="s">
        <v>97</v>
      </c>
      <c r="D31" s="144"/>
      <c r="E31" s="147" t="s">
        <v>288</v>
      </c>
      <c r="F31" s="148" t="s">
        <v>289</v>
      </c>
      <c r="G31" s="301"/>
      <c r="H31" s="294"/>
      <c r="I31" s="142"/>
    </row>
    <row r="32" spans="3:9" s="138" customFormat="1" ht="18.75">
      <c r="C32" s="139" t="s">
        <v>238</v>
      </c>
      <c r="D32" s="139"/>
      <c r="E32" s="149" t="s">
        <v>290</v>
      </c>
      <c r="F32" s="149"/>
      <c r="G32" s="302"/>
      <c r="H32" s="294"/>
      <c r="I32" s="142"/>
    </row>
    <row r="33" spans="3:9" s="138" customFormat="1" ht="18.75">
      <c r="C33" s="139" t="s">
        <v>239</v>
      </c>
      <c r="D33" s="139"/>
      <c r="E33" s="140" t="s">
        <v>291</v>
      </c>
      <c r="F33" s="140"/>
      <c r="G33" s="302"/>
      <c r="H33" s="298"/>
      <c r="I33" s="150"/>
    </row>
    <row r="34" spans="3:9" s="138" customFormat="1" ht="18.75">
      <c r="C34" s="139" t="s">
        <v>240</v>
      </c>
      <c r="D34" s="139"/>
      <c r="E34" s="161" t="s">
        <v>292</v>
      </c>
      <c r="F34" s="140"/>
      <c r="G34" s="302"/>
      <c r="H34" s="294"/>
      <c r="I34" s="141"/>
    </row>
    <row r="35" spans="3:9" s="138" customFormat="1" ht="18.75">
      <c r="C35" s="139" t="s">
        <v>241</v>
      </c>
      <c r="D35" s="139"/>
      <c r="E35" s="140" t="s">
        <v>293</v>
      </c>
      <c r="F35" s="140"/>
      <c r="G35" s="302"/>
      <c r="H35" s="294"/>
      <c r="I35" s="141"/>
    </row>
    <row r="36" spans="3:9" s="138" customFormat="1" ht="18.75">
      <c r="C36" s="139" t="s">
        <v>294</v>
      </c>
      <c r="D36" s="139"/>
      <c r="E36" s="140" t="s">
        <v>295</v>
      </c>
      <c r="F36" s="140"/>
      <c r="G36" s="302">
        <v>3103551.7</v>
      </c>
      <c r="H36" s="294"/>
      <c r="I36" s="141"/>
    </row>
    <row r="37" spans="3:8" s="138" customFormat="1" ht="18.75">
      <c r="C37" s="144" t="s">
        <v>98</v>
      </c>
      <c r="D37" s="144"/>
      <c r="E37" s="145" t="s">
        <v>296</v>
      </c>
      <c r="F37" s="146" t="s">
        <v>297</v>
      </c>
      <c r="G37" s="301"/>
      <c r="H37" s="294"/>
    </row>
    <row r="38" spans="3:8" s="138" customFormat="1" ht="18.75">
      <c r="C38" s="139" t="s">
        <v>242</v>
      </c>
      <c r="D38" s="139"/>
      <c r="E38" s="149" t="s">
        <v>290</v>
      </c>
      <c r="F38" s="140"/>
      <c r="G38" s="302"/>
      <c r="H38" s="294"/>
    </row>
    <row r="39" spans="3:8" s="138" customFormat="1" ht="18.75">
      <c r="C39" s="139" t="s">
        <v>243</v>
      </c>
      <c r="D39" s="139"/>
      <c r="E39" s="140" t="s">
        <v>291</v>
      </c>
      <c r="F39" s="140"/>
      <c r="G39" s="302"/>
      <c r="H39" s="294"/>
    </row>
    <row r="40" spans="3:8" s="138" customFormat="1" ht="18.75">
      <c r="C40" s="139" t="s">
        <v>244</v>
      </c>
      <c r="D40" s="139"/>
      <c r="E40" s="161" t="s">
        <v>292</v>
      </c>
      <c r="F40" s="140"/>
      <c r="G40" s="302"/>
      <c r="H40" s="294"/>
    </row>
    <row r="41" spans="3:8" s="138" customFormat="1" ht="18.75">
      <c r="C41" s="139" t="s">
        <v>245</v>
      </c>
      <c r="D41" s="139"/>
      <c r="E41" s="140" t="s">
        <v>293</v>
      </c>
      <c r="F41" s="151"/>
      <c r="G41" s="302"/>
      <c r="H41" s="294"/>
    </row>
    <row r="42" spans="3:8" s="138" customFormat="1" ht="37.5">
      <c r="C42" s="139" t="s">
        <v>246</v>
      </c>
      <c r="D42" s="139"/>
      <c r="E42" s="149" t="s">
        <v>298</v>
      </c>
      <c r="F42" s="149"/>
      <c r="G42" s="302"/>
      <c r="H42" s="294"/>
    </row>
    <row r="43" spans="3:8" s="138" customFormat="1" ht="18.75" customHeight="1">
      <c r="C43" s="139"/>
      <c r="D43" s="139"/>
      <c r="E43" s="152" t="s">
        <v>143</v>
      </c>
      <c r="F43" s="152"/>
      <c r="G43" s="303">
        <f>SUM(G61+G67)</f>
        <v>3103551.7</v>
      </c>
      <c r="H43" s="294"/>
    </row>
    <row r="44" spans="3:8" s="138" customFormat="1" ht="18.75">
      <c r="C44" s="144" t="s">
        <v>99</v>
      </c>
      <c r="D44" s="144"/>
      <c r="E44" s="135" t="s">
        <v>299</v>
      </c>
      <c r="F44" s="136" t="s">
        <v>300</v>
      </c>
      <c r="G44" s="302"/>
      <c r="H44" s="294"/>
    </row>
    <row r="45" spans="3:8" s="138" customFormat="1" ht="18.75">
      <c r="C45" s="139" t="s">
        <v>247</v>
      </c>
      <c r="D45" s="139"/>
      <c r="E45" s="140" t="s">
        <v>301</v>
      </c>
      <c r="F45" s="140"/>
      <c r="G45" s="302"/>
      <c r="H45" s="294"/>
    </row>
    <row r="46" spans="3:8" s="138" customFormat="1" ht="18.75">
      <c r="C46" s="139" t="s">
        <v>302</v>
      </c>
      <c r="D46" s="139"/>
      <c r="E46" s="140" t="s">
        <v>303</v>
      </c>
      <c r="F46" s="140"/>
      <c r="G46" s="302"/>
      <c r="H46" s="294"/>
    </row>
    <row r="47" spans="3:8" s="138" customFormat="1" ht="18.75">
      <c r="C47" s="139" t="s">
        <v>304</v>
      </c>
      <c r="D47" s="139"/>
      <c r="E47" s="140" t="s">
        <v>305</v>
      </c>
      <c r="F47" s="140"/>
      <c r="G47" s="302"/>
      <c r="H47" s="294"/>
    </row>
    <row r="48" spans="3:8" s="138" customFormat="1" ht="37.5">
      <c r="C48" s="144" t="s">
        <v>100</v>
      </c>
      <c r="D48" s="144"/>
      <c r="E48" s="135" t="s">
        <v>306</v>
      </c>
      <c r="F48" s="153" t="s">
        <v>307</v>
      </c>
      <c r="G48" s="302"/>
      <c r="H48" s="299"/>
    </row>
    <row r="49" spans="3:8" s="138" customFormat="1" ht="37.5">
      <c r="C49" s="139" t="s">
        <v>248</v>
      </c>
      <c r="D49" s="139"/>
      <c r="E49" s="149" t="s">
        <v>308</v>
      </c>
      <c r="F49" s="140"/>
      <c r="G49" s="302"/>
      <c r="H49" s="299"/>
    </row>
    <row r="50" spans="3:8" s="138" customFormat="1" ht="37.5">
      <c r="C50" s="139" t="s">
        <v>309</v>
      </c>
      <c r="D50" s="139"/>
      <c r="E50" s="149" t="s">
        <v>310</v>
      </c>
      <c r="F50" s="140"/>
      <c r="G50" s="302"/>
      <c r="H50" s="299"/>
    </row>
    <row r="51" spans="3:8" s="138" customFormat="1" ht="18.75">
      <c r="C51" s="139" t="s">
        <v>311</v>
      </c>
      <c r="D51" s="139"/>
      <c r="E51" s="140" t="s">
        <v>312</v>
      </c>
      <c r="F51" s="140"/>
      <c r="G51" s="302"/>
      <c r="H51" s="299"/>
    </row>
    <row r="52" spans="3:8" s="138" customFormat="1" ht="18.75">
      <c r="C52" s="144" t="s">
        <v>101</v>
      </c>
      <c r="D52" s="139"/>
      <c r="E52" s="154" t="s">
        <v>313</v>
      </c>
      <c r="F52" s="155">
        <v>102</v>
      </c>
      <c r="G52" s="302"/>
      <c r="H52" s="299"/>
    </row>
    <row r="53" spans="3:8" s="138" customFormat="1" ht="18.75">
      <c r="C53" s="139" t="s">
        <v>249</v>
      </c>
      <c r="D53" s="139"/>
      <c r="E53" s="140" t="s">
        <v>314</v>
      </c>
      <c r="F53" s="140"/>
      <c r="G53" s="302"/>
      <c r="H53" s="299"/>
    </row>
    <row r="54" spans="3:8" s="138" customFormat="1" ht="18.75">
      <c r="C54" s="139" t="s">
        <v>250</v>
      </c>
      <c r="D54" s="139"/>
      <c r="E54" s="140" t="s">
        <v>315</v>
      </c>
      <c r="F54" s="140"/>
      <c r="G54" s="302"/>
      <c r="H54" s="299"/>
    </row>
    <row r="55" spans="3:8" s="138" customFormat="1" ht="18.75">
      <c r="C55" s="139" t="s">
        <v>251</v>
      </c>
      <c r="D55" s="139"/>
      <c r="E55" s="140" t="s">
        <v>316</v>
      </c>
      <c r="F55" s="140"/>
      <c r="G55" s="302"/>
      <c r="H55" s="299"/>
    </row>
    <row r="56" spans="3:8" s="138" customFormat="1" ht="18.75">
      <c r="C56" s="144" t="s">
        <v>102</v>
      </c>
      <c r="D56" s="144"/>
      <c r="E56" s="156" t="s">
        <v>317</v>
      </c>
      <c r="F56" s="157">
        <v>119</v>
      </c>
      <c r="G56" s="302"/>
      <c r="H56" s="299"/>
    </row>
    <row r="57" spans="3:8" s="138" customFormat="1" ht="18.75">
      <c r="C57" s="139" t="s">
        <v>252</v>
      </c>
      <c r="D57" s="139"/>
      <c r="E57" s="149" t="s">
        <v>318</v>
      </c>
      <c r="F57" s="149"/>
      <c r="G57" s="302"/>
      <c r="H57" s="299"/>
    </row>
    <row r="58" spans="3:8" s="138" customFormat="1" ht="18.75">
      <c r="C58" s="139" t="s">
        <v>253</v>
      </c>
      <c r="D58" s="139"/>
      <c r="E58" s="140" t="s">
        <v>319</v>
      </c>
      <c r="F58" s="140"/>
      <c r="G58" s="302"/>
      <c r="H58" s="299"/>
    </row>
    <row r="59" spans="3:8" s="138" customFormat="1" ht="15" customHeight="1">
      <c r="C59" s="139" t="s">
        <v>254</v>
      </c>
      <c r="D59" s="139"/>
      <c r="E59" s="151" t="s">
        <v>320</v>
      </c>
      <c r="F59" s="140"/>
      <c r="G59" s="302"/>
      <c r="H59" s="299"/>
    </row>
    <row r="60" spans="3:8" s="138" customFormat="1" ht="15" customHeight="1">
      <c r="C60" s="139" t="s">
        <v>255</v>
      </c>
      <c r="D60" s="139"/>
      <c r="E60" s="140" t="s">
        <v>321</v>
      </c>
      <c r="F60" s="140"/>
      <c r="G60" s="302"/>
      <c r="H60" s="299"/>
    </row>
    <row r="61" spans="3:8" s="138" customFormat="1" ht="21" customHeight="1">
      <c r="C61" s="139" t="s">
        <v>256</v>
      </c>
      <c r="D61" s="139"/>
      <c r="E61" s="140" t="s">
        <v>322</v>
      </c>
      <c r="F61" s="140"/>
      <c r="G61" s="302">
        <v>71499.06</v>
      </c>
      <c r="H61" s="299"/>
    </row>
    <row r="62" spans="3:8" s="138" customFormat="1" ht="18.75">
      <c r="C62" s="144" t="s">
        <v>103</v>
      </c>
      <c r="D62" s="144"/>
      <c r="E62" s="145" t="s">
        <v>323</v>
      </c>
      <c r="F62" s="158" t="s">
        <v>324</v>
      </c>
      <c r="G62" s="302"/>
      <c r="H62" s="299"/>
    </row>
    <row r="63" spans="3:8" s="138" customFormat="1" ht="18.75">
      <c r="C63" s="139" t="s">
        <v>325</v>
      </c>
      <c r="D63" s="139"/>
      <c r="E63" s="149" t="s">
        <v>318</v>
      </c>
      <c r="F63" s="140"/>
      <c r="G63" s="302"/>
      <c r="H63" s="299"/>
    </row>
    <row r="64" spans="3:8" s="138" customFormat="1" ht="18.75">
      <c r="C64" s="139" t="s">
        <v>326</v>
      </c>
      <c r="D64" s="139"/>
      <c r="E64" s="140" t="s">
        <v>319</v>
      </c>
      <c r="F64" s="140"/>
      <c r="G64" s="302"/>
      <c r="H64" s="299"/>
    </row>
    <row r="65" spans="3:8" s="138" customFormat="1" ht="18.75">
      <c r="C65" s="139" t="s">
        <v>327</v>
      </c>
      <c r="D65" s="139"/>
      <c r="E65" s="161" t="s">
        <v>320</v>
      </c>
      <c r="F65" s="140"/>
      <c r="G65" s="302"/>
      <c r="H65" s="299"/>
    </row>
    <row r="66" spans="3:8" s="138" customFormat="1" ht="18.75">
      <c r="C66" s="139" t="s">
        <v>328</v>
      </c>
      <c r="D66" s="139"/>
      <c r="E66" s="140" t="s">
        <v>321</v>
      </c>
      <c r="F66" s="130"/>
      <c r="G66" s="302"/>
      <c r="H66" s="299"/>
    </row>
    <row r="67" spans="3:8" s="138" customFormat="1" ht="18.75">
      <c r="C67" s="139" t="s">
        <v>329</v>
      </c>
      <c r="D67" s="139"/>
      <c r="E67" s="140" t="s">
        <v>330</v>
      </c>
      <c r="F67" s="140"/>
      <c r="G67" s="302">
        <v>3032052.64</v>
      </c>
      <c r="H67" s="299"/>
    </row>
    <row r="68" s="138" customFormat="1" ht="18.75">
      <c r="G68" s="201"/>
    </row>
    <row r="69" s="138" customFormat="1" ht="18.75">
      <c r="G69" s="201"/>
    </row>
    <row r="70" spans="3:8" s="205" customFormat="1" ht="18.75">
      <c r="C70" s="398"/>
      <c r="D70" s="399"/>
      <c r="E70" s="399"/>
      <c r="F70" s="399"/>
      <c r="G70" s="399"/>
      <c r="H70" s="204"/>
    </row>
    <row r="71" spans="3:8" s="205" customFormat="1" ht="18.75">
      <c r="C71" s="204"/>
      <c r="D71" s="204"/>
      <c r="E71" s="204"/>
      <c r="F71" s="204"/>
      <c r="G71" s="204"/>
      <c r="H71" s="204"/>
    </row>
    <row r="72" spans="3:7" s="138" customFormat="1" ht="18.75">
      <c r="C72" s="159" t="s">
        <v>521</v>
      </c>
      <c r="D72" s="159"/>
      <c r="E72" s="160" t="s">
        <v>381</v>
      </c>
      <c r="G72" s="201" t="s">
        <v>490</v>
      </c>
    </row>
    <row r="73" spans="3:7" ht="15.75">
      <c r="C73" s="68"/>
      <c r="D73" s="68"/>
      <c r="E73" s="68"/>
      <c r="F73" s="68"/>
      <c r="G73" s="198"/>
    </row>
  </sheetData>
  <sheetProtection/>
  <mergeCells count="2">
    <mergeCell ref="C7:G8"/>
    <mergeCell ref="C70:G70"/>
  </mergeCells>
  <printOptions/>
  <pageMargins left="0.75" right="0.75" top="1" bottom="1" header="0.5" footer="0.5"/>
  <pageSetup fitToHeight="0" fitToWidth="0" horizontalDpi="600" verticalDpi="600" orientation="portrait" scale="45" r:id="rId1"/>
  <ignoredErrors>
    <ignoredError sqref="F20 F26 F31 F44 F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5"/>
  <sheetViews>
    <sheetView view="pageBreakPreview" zoomScaleSheetLayoutView="100" zoomScalePageLayoutView="0" workbookViewId="0" topLeftCell="D28">
      <selection activeCell="G10" sqref="G10"/>
    </sheetView>
  </sheetViews>
  <sheetFormatPr defaultColWidth="9.140625" defaultRowHeight="12.75"/>
  <cols>
    <col min="1" max="1" width="9.140625" style="45" customWidth="1"/>
    <col min="2" max="2" width="26.421875" style="45" customWidth="1"/>
    <col min="3" max="3" width="74.140625" style="45" customWidth="1"/>
    <col min="4" max="4" width="5.8515625" style="218" customWidth="1"/>
    <col min="5" max="5" width="40.7109375" style="191" customWidth="1"/>
    <col min="6" max="6" width="33.00390625" style="191" customWidth="1"/>
    <col min="7" max="7" width="33.7109375" style="191" customWidth="1"/>
    <col min="8" max="8" width="35.57421875" style="180" customWidth="1"/>
    <col min="9" max="9" width="31.57421875" style="192" customWidth="1"/>
    <col min="10" max="16384" width="9.140625" style="45" customWidth="1"/>
  </cols>
  <sheetData>
    <row r="2" spans="2:9" s="2" customFormat="1" ht="24" customHeight="1">
      <c r="B2" s="227"/>
      <c r="C2" s="227"/>
      <c r="D2" s="84"/>
      <c r="E2" s="226"/>
      <c r="F2" s="226"/>
      <c r="G2" s="226"/>
      <c r="H2" s="226"/>
      <c r="I2" s="177" t="s">
        <v>182</v>
      </c>
    </row>
    <row r="3" spans="2:9" s="2" customFormat="1" ht="26.25">
      <c r="B3" s="228" t="s">
        <v>555</v>
      </c>
      <c r="C3" s="229"/>
      <c r="D3" s="98"/>
      <c r="E3" s="226"/>
      <c r="F3" s="226"/>
      <c r="G3" s="226"/>
      <c r="H3" s="226"/>
      <c r="I3" s="176"/>
    </row>
    <row r="4" spans="2:9" s="2" customFormat="1" ht="26.25">
      <c r="B4" s="228" t="s">
        <v>502</v>
      </c>
      <c r="C4" s="229"/>
      <c r="D4" s="98"/>
      <c r="E4" s="226"/>
      <c r="F4" s="226"/>
      <c r="G4" s="226"/>
      <c r="H4" s="226"/>
      <c r="I4" s="176"/>
    </row>
    <row r="5" spans="2:9" ht="30" customHeight="1">
      <c r="B5" s="330" t="s">
        <v>527</v>
      </c>
      <c r="C5" s="331"/>
      <c r="D5" s="331"/>
      <c r="E5" s="331"/>
      <c r="F5" s="331"/>
      <c r="G5" s="331"/>
      <c r="H5" s="331"/>
      <c r="I5" s="178"/>
    </row>
    <row r="6" spans="2:9" ht="26.25" customHeight="1">
      <c r="B6" s="46"/>
      <c r="C6" s="47"/>
      <c r="D6" s="219"/>
      <c r="E6" s="179"/>
      <c r="F6" s="179"/>
      <c r="G6" s="179"/>
      <c r="I6" s="178" t="s">
        <v>6</v>
      </c>
    </row>
    <row r="7" spans="2:9" s="95" customFormat="1" ht="42" customHeight="1">
      <c r="B7" s="332" t="s">
        <v>109</v>
      </c>
      <c r="C7" s="333" t="s">
        <v>110</v>
      </c>
      <c r="D7" s="335" t="s">
        <v>266</v>
      </c>
      <c r="E7" s="326" t="s">
        <v>528</v>
      </c>
      <c r="F7" s="324" t="s">
        <v>529</v>
      </c>
      <c r="G7" s="326" t="s">
        <v>547</v>
      </c>
      <c r="H7" s="327"/>
      <c r="I7" s="328" t="s">
        <v>548</v>
      </c>
    </row>
    <row r="8" spans="2:9" s="96" customFormat="1" ht="35.25" customHeight="1">
      <c r="B8" s="332"/>
      <c r="C8" s="333"/>
      <c r="D8" s="336"/>
      <c r="E8" s="334"/>
      <c r="F8" s="325"/>
      <c r="G8" s="181" t="s">
        <v>183</v>
      </c>
      <c r="H8" s="181" t="s">
        <v>184</v>
      </c>
      <c r="I8" s="329"/>
    </row>
    <row r="9" spans="2:9" s="101" customFormat="1" ht="37.5" customHeight="1">
      <c r="B9" s="214"/>
      <c r="C9" s="211" t="s">
        <v>111</v>
      </c>
      <c r="D9" s="220"/>
      <c r="E9" s="245"/>
      <c r="F9" s="246"/>
      <c r="G9" s="245"/>
      <c r="H9" s="247"/>
      <c r="I9" s="225"/>
    </row>
    <row r="10" spans="2:9" s="101" customFormat="1" ht="50.25" customHeight="1">
      <c r="B10" s="215"/>
      <c r="C10" s="211" t="s">
        <v>549</v>
      </c>
      <c r="D10" s="221" t="s">
        <v>384</v>
      </c>
      <c r="E10" s="248">
        <f>SUM(E11+E12+E13+E14+E18)</f>
        <v>21034003.1</v>
      </c>
      <c r="F10" s="248">
        <f>SUM(F11+F12+F13+F14+F18)</f>
        <v>12954960</v>
      </c>
      <c r="G10" s="248">
        <f>SUM(G11+G12+G13+G14+G18)</f>
        <v>2056400</v>
      </c>
      <c r="H10" s="248">
        <f>SUM(H11+H12+H13+H14+H18)</f>
        <v>26400</v>
      </c>
      <c r="I10" s="230">
        <f>SUM(H10/F10*100)</f>
        <v>0.20378295262972637</v>
      </c>
    </row>
    <row r="11" spans="2:9" s="101" customFormat="1" ht="37.5" customHeight="1">
      <c r="B11" s="215" t="s">
        <v>112</v>
      </c>
      <c r="C11" s="212" t="s">
        <v>113</v>
      </c>
      <c r="D11" s="221" t="s">
        <v>385</v>
      </c>
      <c r="E11" s="248">
        <v>0</v>
      </c>
      <c r="F11" s="248">
        <v>0</v>
      </c>
      <c r="G11" s="248">
        <v>0</v>
      </c>
      <c r="H11" s="248">
        <v>0</v>
      </c>
      <c r="I11" s="230">
        <v>0</v>
      </c>
    </row>
    <row r="12" spans="2:9" s="101" customFormat="1" ht="37.5" customHeight="1">
      <c r="B12" s="215" t="s">
        <v>114</v>
      </c>
      <c r="C12" s="212" t="s">
        <v>115</v>
      </c>
      <c r="D12" s="221" t="s">
        <v>386</v>
      </c>
      <c r="E12" s="248">
        <v>0</v>
      </c>
      <c r="F12" s="248">
        <v>0</v>
      </c>
      <c r="G12" s="248">
        <v>0</v>
      </c>
      <c r="H12" s="248">
        <v>0</v>
      </c>
      <c r="I12" s="230">
        <v>0</v>
      </c>
    </row>
    <row r="13" spans="2:9" s="101" customFormat="1" ht="37.5" customHeight="1">
      <c r="B13" s="215" t="s">
        <v>116</v>
      </c>
      <c r="C13" s="212" t="s">
        <v>117</v>
      </c>
      <c r="D13" s="221" t="s">
        <v>387</v>
      </c>
      <c r="E13" s="248">
        <v>0</v>
      </c>
      <c r="F13" s="248">
        <v>0</v>
      </c>
      <c r="G13" s="248">
        <v>0</v>
      </c>
      <c r="H13" s="248">
        <v>0</v>
      </c>
      <c r="I13" s="230">
        <v>0</v>
      </c>
    </row>
    <row r="14" spans="2:9" s="101" customFormat="1" ht="37.5" customHeight="1">
      <c r="B14" s="214"/>
      <c r="C14" s="212" t="s">
        <v>118</v>
      </c>
      <c r="D14" s="221" t="s">
        <v>388</v>
      </c>
      <c r="E14" s="248">
        <f>SUM(E15+E16+E17)</f>
        <v>21034003.1</v>
      </c>
      <c r="F14" s="248">
        <f>SUM(F15+F16+F17)</f>
        <v>12954960</v>
      </c>
      <c r="G14" s="248">
        <f>SUM(G15+G16+G17)</f>
        <v>2056400</v>
      </c>
      <c r="H14" s="248">
        <f>SUM(H15+H16+H17)</f>
        <v>26400</v>
      </c>
      <c r="I14" s="230">
        <f>SUM(H14/F14*100)</f>
        <v>0.20378295262972637</v>
      </c>
    </row>
    <row r="15" spans="2:9" s="101" customFormat="1" ht="49.5" customHeight="1">
      <c r="B15" s="216" t="s">
        <v>498</v>
      </c>
      <c r="C15" s="212" t="s">
        <v>119</v>
      </c>
      <c r="D15" s="221" t="s">
        <v>389</v>
      </c>
      <c r="E15" s="248">
        <v>21034003.1</v>
      </c>
      <c r="F15" s="248">
        <v>12954960</v>
      </c>
      <c r="G15" s="248">
        <v>2056400</v>
      </c>
      <c r="H15" s="249">
        <v>26400</v>
      </c>
      <c r="I15" s="230">
        <f>SUM(H15/F15*100)</f>
        <v>0.20378295262972637</v>
      </c>
    </row>
    <row r="16" spans="2:9" s="101" customFormat="1" ht="51" customHeight="1">
      <c r="B16" s="216" t="s">
        <v>120</v>
      </c>
      <c r="C16" s="212" t="s">
        <v>121</v>
      </c>
      <c r="D16" s="221" t="s">
        <v>390</v>
      </c>
      <c r="E16" s="248">
        <v>0</v>
      </c>
      <c r="F16" s="248">
        <v>0</v>
      </c>
      <c r="G16" s="248">
        <v>0</v>
      </c>
      <c r="H16" s="248">
        <v>0</v>
      </c>
      <c r="I16" s="230">
        <v>0</v>
      </c>
    </row>
    <row r="17" spans="2:9" s="101" customFormat="1" ht="49.5" customHeight="1">
      <c r="B17" s="216" t="s">
        <v>500</v>
      </c>
      <c r="C17" s="212" t="s">
        <v>122</v>
      </c>
      <c r="D17" s="221" t="s">
        <v>391</v>
      </c>
      <c r="E17" s="248">
        <v>0</v>
      </c>
      <c r="F17" s="248">
        <v>0</v>
      </c>
      <c r="G17" s="248">
        <v>0</v>
      </c>
      <c r="H17" s="248">
        <v>0</v>
      </c>
      <c r="I17" s="230">
        <v>0</v>
      </c>
    </row>
    <row r="18" spans="2:9" s="101" customFormat="1" ht="44.25" customHeight="1">
      <c r="B18" s="215"/>
      <c r="C18" s="212" t="s">
        <v>123</v>
      </c>
      <c r="D18" s="221" t="s">
        <v>392</v>
      </c>
      <c r="E18" s="248">
        <f>SUM(E19+E20)</f>
        <v>0</v>
      </c>
      <c r="F18" s="248">
        <f>SUM(F19+F20)</f>
        <v>0</v>
      </c>
      <c r="G18" s="248">
        <f>SUM(G19+G20)</f>
        <v>0</v>
      </c>
      <c r="H18" s="248">
        <f>SUM(H19+H20)</f>
        <v>0</v>
      </c>
      <c r="I18" s="230">
        <v>0</v>
      </c>
    </row>
    <row r="19" spans="2:9" s="101" customFormat="1" ht="37.5" customHeight="1">
      <c r="B19" s="215" t="s">
        <v>124</v>
      </c>
      <c r="C19" s="212" t="s">
        <v>125</v>
      </c>
      <c r="D19" s="221" t="s">
        <v>282</v>
      </c>
      <c r="E19" s="248">
        <v>0</v>
      </c>
      <c r="F19" s="248">
        <v>0</v>
      </c>
      <c r="G19" s="248">
        <v>0</v>
      </c>
      <c r="H19" s="248">
        <v>0</v>
      </c>
      <c r="I19" s="230">
        <v>0</v>
      </c>
    </row>
    <row r="20" spans="2:9" s="101" customFormat="1" ht="37.5" customHeight="1">
      <c r="B20" s="216" t="s">
        <v>453</v>
      </c>
      <c r="C20" s="212" t="s">
        <v>126</v>
      </c>
      <c r="D20" s="221" t="s">
        <v>278</v>
      </c>
      <c r="E20" s="248">
        <v>0</v>
      </c>
      <c r="F20" s="248">
        <v>0</v>
      </c>
      <c r="G20" s="248">
        <v>0</v>
      </c>
      <c r="H20" s="248">
        <v>0</v>
      </c>
      <c r="I20" s="230">
        <v>0</v>
      </c>
    </row>
    <row r="21" spans="2:9" s="101" customFormat="1" ht="37.5" customHeight="1">
      <c r="B21" s="214"/>
      <c r="C21" s="211" t="s">
        <v>550</v>
      </c>
      <c r="D21" s="221" t="s">
        <v>114</v>
      </c>
      <c r="E21" s="248">
        <f>SUM(E22+E23+E24)</f>
        <v>2528000.49</v>
      </c>
      <c r="F21" s="248">
        <f>SUM(F22+F23+F24)</f>
        <v>1000000</v>
      </c>
      <c r="G21" s="248">
        <f>SUM(G22+G23+G24)</f>
        <v>3105000</v>
      </c>
      <c r="H21" s="248">
        <f>SUM(H22+H23+H24)</f>
        <v>3775828.62</v>
      </c>
      <c r="I21" s="230">
        <f>SUM(H21/F21*100)</f>
        <v>377.582862</v>
      </c>
    </row>
    <row r="22" spans="2:9" s="101" customFormat="1" ht="37.5" customHeight="1">
      <c r="B22" s="215" t="s">
        <v>127</v>
      </c>
      <c r="C22" s="212" t="s">
        <v>128</v>
      </c>
      <c r="D22" s="221" t="s">
        <v>393</v>
      </c>
      <c r="E22" s="248">
        <v>0</v>
      </c>
      <c r="F22" s="248">
        <v>0</v>
      </c>
      <c r="G22" s="248">
        <v>0</v>
      </c>
      <c r="H22" s="248">
        <v>0</v>
      </c>
      <c r="I22" s="230">
        <v>0</v>
      </c>
    </row>
    <row r="23" spans="2:9" s="101" customFormat="1" ht="69.75">
      <c r="B23" s="215" t="s">
        <v>129</v>
      </c>
      <c r="C23" s="212" t="s">
        <v>130</v>
      </c>
      <c r="D23" s="221" t="s">
        <v>394</v>
      </c>
      <c r="E23" s="248">
        <v>0</v>
      </c>
      <c r="F23" s="248">
        <v>0</v>
      </c>
      <c r="G23" s="248">
        <v>0</v>
      </c>
      <c r="H23" s="248">
        <v>0</v>
      </c>
      <c r="I23" s="230">
        <v>0</v>
      </c>
    </row>
    <row r="24" spans="2:9" s="101" customFormat="1" ht="46.5" customHeight="1">
      <c r="B24" s="214"/>
      <c r="C24" s="212" t="s">
        <v>185</v>
      </c>
      <c r="D24" s="221" t="s">
        <v>395</v>
      </c>
      <c r="E24" s="248">
        <f>SUM(E25+E26+E27+E28+E29)</f>
        <v>2528000.49</v>
      </c>
      <c r="F24" s="248">
        <f>SUM(F25+F26+F27+F28+F29)</f>
        <v>1000000</v>
      </c>
      <c r="G24" s="248">
        <f>SUM(G25+G26+G27+G28+G29)</f>
        <v>3105000</v>
      </c>
      <c r="H24" s="248">
        <f>SUM(H25+H26+H27+H28+H29)</f>
        <v>3775828.62</v>
      </c>
      <c r="I24" s="230">
        <f>SUM(H24/F24*100)</f>
        <v>377.582862</v>
      </c>
    </row>
    <row r="25" spans="2:9" s="101" customFormat="1" ht="37.5" customHeight="1">
      <c r="B25" s="215" t="s">
        <v>131</v>
      </c>
      <c r="C25" s="212" t="s">
        <v>132</v>
      </c>
      <c r="D25" s="221" t="s">
        <v>289</v>
      </c>
      <c r="E25" s="248">
        <v>169157.2</v>
      </c>
      <c r="F25" s="248">
        <v>0</v>
      </c>
      <c r="G25" s="248">
        <v>170000</v>
      </c>
      <c r="H25" s="249">
        <v>169076.34</v>
      </c>
      <c r="I25" s="230">
        <v>0</v>
      </c>
    </row>
    <row r="26" spans="2:9" s="101" customFormat="1" ht="37.5" customHeight="1">
      <c r="B26" s="215" t="s">
        <v>133</v>
      </c>
      <c r="C26" s="212" t="s">
        <v>134</v>
      </c>
      <c r="D26" s="221" t="s">
        <v>396</v>
      </c>
      <c r="E26" s="248">
        <v>0</v>
      </c>
      <c r="F26" s="248">
        <v>0</v>
      </c>
      <c r="G26" s="248">
        <v>0</v>
      </c>
      <c r="H26" s="248">
        <v>0</v>
      </c>
      <c r="I26" s="230">
        <v>0</v>
      </c>
    </row>
    <row r="27" spans="2:9" s="101" customFormat="1" ht="37.5" customHeight="1">
      <c r="B27" s="215" t="s">
        <v>135</v>
      </c>
      <c r="C27" s="212" t="s">
        <v>136</v>
      </c>
      <c r="D27" s="221" t="s">
        <v>269</v>
      </c>
      <c r="E27" s="248">
        <v>111259</v>
      </c>
      <c r="F27" s="248">
        <v>130000</v>
      </c>
      <c r="G27" s="248">
        <v>77000</v>
      </c>
      <c r="H27" s="249">
        <v>76886</v>
      </c>
      <c r="I27" s="230">
        <f>SUM(H27/F27*100)</f>
        <v>59.14307692307692</v>
      </c>
    </row>
    <row r="28" spans="2:9" s="101" customFormat="1" ht="37.5" customHeight="1">
      <c r="B28" s="215" t="s">
        <v>137</v>
      </c>
      <c r="C28" s="212" t="s">
        <v>138</v>
      </c>
      <c r="D28" s="221" t="s">
        <v>342</v>
      </c>
      <c r="E28" s="248">
        <v>0</v>
      </c>
      <c r="F28" s="248">
        <v>0</v>
      </c>
      <c r="G28" s="248">
        <v>0</v>
      </c>
      <c r="H28" s="248">
        <v>672276.92</v>
      </c>
      <c r="I28" s="230">
        <v>0</v>
      </c>
    </row>
    <row r="29" spans="2:9" s="101" customFormat="1" ht="37.5" customHeight="1">
      <c r="B29" s="216" t="s">
        <v>139</v>
      </c>
      <c r="C29" s="212" t="s">
        <v>265</v>
      </c>
      <c r="D29" s="221" t="s">
        <v>397</v>
      </c>
      <c r="E29" s="248">
        <v>2247584.29</v>
      </c>
      <c r="F29" s="248">
        <v>870000</v>
      </c>
      <c r="G29" s="248">
        <v>2858000</v>
      </c>
      <c r="H29" s="249">
        <v>2857589.36</v>
      </c>
      <c r="I29" s="230">
        <f>SUM(H29/F29*100)</f>
        <v>328.45854712643677</v>
      </c>
    </row>
    <row r="30" spans="2:9" s="101" customFormat="1" ht="37.5" customHeight="1">
      <c r="B30" s="216" t="s">
        <v>140</v>
      </c>
      <c r="C30" s="212" t="s">
        <v>454</v>
      </c>
      <c r="D30" s="221" t="s">
        <v>398</v>
      </c>
      <c r="E30" s="248">
        <v>0</v>
      </c>
      <c r="F30" s="248">
        <v>0</v>
      </c>
      <c r="G30" s="248">
        <v>0</v>
      </c>
      <c r="H30" s="248">
        <v>0</v>
      </c>
      <c r="I30" s="230">
        <v>0</v>
      </c>
    </row>
    <row r="31" spans="2:9" s="101" customFormat="1" ht="37.5" customHeight="1">
      <c r="B31" s="217"/>
      <c r="C31" s="211" t="s">
        <v>551</v>
      </c>
      <c r="D31" s="221" t="s">
        <v>399</v>
      </c>
      <c r="E31" s="248">
        <f>SUM(E10+E21+E30)</f>
        <v>23562003.590000004</v>
      </c>
      <c r="F31" s="248">
        <f>SUM(F10+F21+F30)</f>
        <v>13954960</v>
      </c>
      <c r="G31" s="248">
        <f>SUM(G10+G21+G30)</f>
        <v>5161400</v>
      </c>
      <c r="H31" s="248">
        <f>SUM(H10+H21+H30)</f>
        <v>3802228.62</v>
      </c>
      <c r="I31" s="230">
        <f>SUM(H31/F31*100)</f>
        <v>27.246431519689057</v>
      </c>
    </row>
    <row r="32" spans="2:9" s="101" customFormat="1" ht="37.5" customHeight="1">
      <c r="B32" s="216" t="s">
        <v>141</v>
      </c>
      <c r="C32" s="211" t="s">
        <v>455</v>
      </c>
      <c r="D32" s="221" t="s">
        <v>400</v>
      </c>
      <c r="E32" s="248">
        <v>0</v>
      </c>
      <c r="F32" s="248">
        <v>0</v>
      </c>
      <c r="G32" s="248">
        <v>0</v>
      </c>
      <c r="H32" s="248">
        <v>0</v>
      </c>
      <c r="I32" s="230">
        <v>0</v>
      </c>
    </row>
    <row r="33" spans="2:9" s="101" customFormat="1" ht="37.5" customHeight="1">
      <c r="B33" s="217"/>
      <c r="C33" s="211" t="s">
        <v>552</v>
      </c>
      <c r="D33" s="221" t="s">
        <v>401</v>
      </c>
      <c r="E33" s="250">
        <f>SUM(E31+E32)</f>
        <v>23562003.590000004</v>
      </c>
      <c r="F33" s="250">
        <f>SUM(F31+F32)</f>
        <v>13954960</v>
      </c>
      <c r="G33" s="250">
        <f>SUM(G31+G32)</f>
        <v>5161400</v>
      </c>
      <c r="H33" s="250">
        <f>SUM(H31+H32)</f>
        <v>3802228.62</v>
      </c>
      <c r="I33" s="230">
        <f>SUM(H33/F33*100)</f>
        <v>27.246431519689057</v>
      </c>
    </row>
    <row r="34" spans="2:9" s="101" customFormat="1" ht="37.5" customHeight="1">
      <c r="B34" s="216" t="s">
        <v>142</v>
      </c>
      <c r="C34" s="211" t="s">
        <v>456</v>
      </c>
      <c r="D34" s="221" t="s">
        <v>402</v>
      </c>
      <c r="E34" s="248">
        <v>0</v>
      </c>
      <c r="F34" s="248">
        <v>0</v>
      </c>
      <c r="G34" s="248">
        <v>0</v>
      </c>
      <c r="H34" s="248">
        <v>0</v>
      </c>
      <c r="I34" s="230">
        <v>0</v>
      </c>
    </row>
    <row r="35" spans="2:9" s="101" customFormat="1" ht="37.5" customHeight="1">
      <c r="B35" s="217"/>
      <c r="C35" s="211" t="s">
        <v>143</v>
      </c>
      <c r="D35" s="221"/>
      <c r="E35" s="248"/>
      <c r="F35" s="248"/>
      <c r="G35" s="248"/>
      <c r="H35" s="251"/>
      <c r="I35" s="230">
        <v>0</v>
      </c>
    </row>
    <row r="36" spans="2:9" s="101" customFormat="1" ht="44.25" customHeight="1">
      <c r="B36" s="216"/>
      <c r="C36" s="211" t="s">
        <v>553</v>
      </c>
      <c r="D36" s="221" t="s">
        <v>403</v>
      </c>
      <c r="E36" s="248">
        <f>SUM(E37+E38+E39+E40+E41-E42+E43-E44-E45)</f>
        <v>21034003.1</v>
      </c>
      <c r="F36" s="248">
        <f>SUM(F37+F38+F39+F40+F41-F42+F43-F44-F45)</f>
        <v>12954960</v>
      </c>
      <c r="G36" s="248">
        <f>SUM(G37+G38+G39+G40+G41-G42+G43-G44-G45)</f>
        <v>2056400</v>
      </c>
      <c r="H36" s="248">
        <f>SUM(H37+H38+H39+H40+H41-H42+H43-H44-H45)</f>
        <v>26400</v>
      </c>
      <c r="I36" s="230">
        <f>SUM(H36/F36*100)</f>
        <v>0.20378295262972637</v>
      </c>
    </row>
    <row r="37" spans="2:9" s="101" customFormat="1" ht="37.5" customHeight="1">
      <c r="B37" s="216" t="s">
        <v>144</v>
      </c>
      <c r="C37" s="212" t="s">
        <v>460</v>
      </c>
      <c r="D37" s="221" t="s">
        <v>404</v>
      </c>
      <c r="E37" s="248">
        <v>21034003.1</v>
      </c>
      <c r="F37" s="248">
        <v>12954960</v>
      </c>
      <c r="G37" s="248">
        <v>2056400</v>
      </c>
      <c r="H37" s="249">
        <v>26400</v>
      </c>
      <c r="I37" s="230">
        <f>SUM(H37/F37*100)</f>
        <v>0.20378295262972637</v>
      </c>
    </row>
    <row r="38" spans="2:9" s="101" customFormat="1" ht="37.5" customHeight="1">
      <c r="B38" s="216" t="s">
        <v>145</v>
      </c>
      <c r="C38" s="212" t="s">
        <v>146</v>
      </c>
      <c r="D38" s="221" t="s">
        <v>405</v>
      </c>
      <c r="E38" s="248">
        <v>0</v>
      </c>
      <c r="F38" s="248">
        <v>0</v>
      </c>
      <c r="G38" s="248">
        <v>0</v>
      </c>
      <c r="H38" s="248">
        <v>0</v>
      </c>
      <c r="I38" s="230">
        <v>0</v>
      </c>
    </row>
    <row r="39" spans="2:9" s="101" customFormat="1" ht="37.5" customHeight="1">
      <c r="B39" s="216" t="s">
        <v>147</v>
      </c>
      <c r="C39" s="212" t="s">
        <v>148</v>
      </c>
      <c r="D39" s="221" t="s">
        <v>406</v>
      </c>
      <c r="E39" s="248">
        <v>0</v>
      </c>
      <c r="F39" s="248">
        <v>0</v>
      </c>
      <c r="G39" s="248">
        <v>0</v>
      </c>
      <c r="H39" s="248">
        <v>0</v>
      </c>
      <c r="I39" s="230">
        <v>0</v>
      </c>
    </row>
    <row r="40" spans="2:9" s="101" customFormat="1" ht="37.5" customHeight="1">
      <c r="B40" s="216" t="s">
        <v>149</v>
      </c>
      <c r="C40" s="212" t="s">
        <v>150</v>
      </c>
      <c r="D40" s="221" t="s">
        <v>407</v>
      </c>
      <c r="E40" s="248">
        <v>0</v>
      </c>
      <c r="F40" s="248">
        <v>0</v>
      </c>
      <c r="G40" s="248">
        <v>0</v>
      </c>
      <c r="H40" s="248">
        <v>0</v>
      </c>
      <c r="I40" s="230">
        <v>0</v>
      </c>
    </row>
    <row r="41" spans="2:9" s="101" customFormat="1" ht="37.5" customHeight="1">
      <c r="B41" s="216" t="s">
        <v>151</v>
      </c>
      <c r="C41" s="212" t="s">
        <v>152</v>
      </c>
      <c r="D41" s="221" t="s">
        <v>408</v>
      </c>
      <c r="E41" s="248">
        <v>0</v>
      </c>
      <c r="F41" s="248">
        <v>0</v>
      </c>
      <c r="G41" s="248">
        <v>0</v>
      </c>
      <c r="H41" s="248">
        <v>0</v>
      </c>
      <c r="I41" s="230">
        <v>0</v>
      </c>
    </row>
    <row r="42" spans="2:9" s="101" customFormat="1" ht="37.5" customHeight="1">
      <c r="B42" s="216" t="s">
        <v>153</v>
      </c>
      <c r="C42" s="212" t="s">
        <v>154</v>
      </c>
      <c r="D42" s="221" t="s">
        <v>409</v>
      </c>
      <c r="E42" s="248">
        <v>0</v>
      </c>
      <c r="F42" s="248">
        <v>0</v>
      </c>
      <c r="G42" s="248">
        <v>0</v>
      </c>
      <c r="H42" s="248">
        <v>0</v>
      </c>
      <c r="I42" s="230">
        <v>0</v>
      </c>
    </row>
    <row r="43" spans="2:9" s="101" customFormat="1" ht="37.5" customHeight="1">
      <c r="B43" s="216" t="s">
        <v>155</v>
      </c>
      <c r="C43" s="212" t="s">
        <v>156</v>
      </c>
      <c r="D43" s="221" t="s">
        <v>410</v>
      </c>
      <c r="E43" s="248">
        <v>0</v>
      </c>
      <c r="F43" s="248">
        <v>0</v>
      </c>
      <c r="G43" s="248">
        <v>0</v>
      </c>
      <c r="H43" s="248">
        <v>0</v>
      </c>
      <c r="I43" s="230">
        <v>0</v>
      </c>
    </row>
    <row r="44" spans="2:9" s="101" customFormat="1" ht="37.5" customHeight="1">
      <c r="B44" s="216" t="s">
        <v>157</v>
      </c>
      <c r="C44" s="212" t="s">
        <v>158</v>
      </c>
      <c r="D44" s="221" t="s">
        <v>411</v>
      </c>
      <c r="E44" s="248">
        <v>0</v>
      </c>
      <c r="F44" s="248">
        <v>0</v>
      </c>
      <c r="G44" s="248">
        <v>0</v>
      </c>
      <c r="H44" s="248">
        <v>0</v>
      </c>
      <c r="I44" s="230">
        <v>0</v>
      </c>
    </row>
    <row r="45" spans="2:9" s="101" customFormat="1" ht="37.5" customHeight="1">
      <c r="B45" s="216" t="s">
        <v>159</v>
      </c>
      <c r="C45" s="212" t="s">
        <v>160</v>
      </c>
      <c r="D45" s="221" t="s">
        <v>412</v>
      </c>
      <c r="E45" s="248">
        <v>0</v>
      </c>
      <c r="F45" s="248">
        <v>0</v>
      </c>
      <c r="G45" s="248">
        <v>0</v>
      </c>
      <c r="H45" s="248">
        <v>0</v>
      </c>
      <c r="I45" s="230">
        <v>0</v>
      </c>
    </row>
    <row r="46" spans="2:9" s="101" customFormat="1" ht="48" customHeight="1">
      <c r="B46" s="216"/>
      <c r="C46" s="211" t="s">
        <v>554</v>
      </c>
      <c r="D46" s="221" t="s">
        <v>413</v>
      </c>
      <c r="E46" s="248">
        <f>SUM(E47+E48+E51)</f>
        <v>2528000.4899999998</v>
      </c>
      <c r="F46" s="248">
        <f>SUM(F47+F48+F51)</f>
        <v>1000000</v>
      </c>
      <c r="G46" s="248">
        <f>SUM(G47+G48+G51)</f>
        <v>3105000</v>
      </c>
      <c r="H46" s="248">
        <f>SUM(H47+H48+H51)</f>
        <v>3103551.6999999997</v>
      </c>
      <c r="I46" s="230">
        <f>SUM(H46/F46*100)</f>
        <v>310.35517</v>
      </c>
    </row>
    <row r="47" spans="2:9" s="101" customFormat="1" ht="37.5" customHeight="1">
      <c r="B47" s="216" t="s">
        <v>161</v>
      </c>
      <c r="C47" s="212" t="s">
        <v>162</v>
      </c>
      <c r="D47" s="221" t="s">
        <v>414</v>
      </c>
      <c r="E47" s="248">
        <v>0</v>
      </c>
      <c r="F47" s="248">
        <v>0</v>
      </c>
      <c r="G47" s="248">
        <v>0</v>
      </c>
      <c r="H47" s="248">
        <v>0</v>
      </c>
      <c r="I47" s="230">
        <v>0</v>
      </c>
    </row>
    <row r="48" spans="2:9" s="101" customFormat="1" ht="37.5" customHeight="1">
      <c r="B48" s="216" t="s">
        <v>163</v>
      </c>
      <c r="C48" s="212" t="s">
        <v>164</v>
      </c>
      <c r="D48" s="221" t="s">
        <v>415</v>
      </c>
      <c r="E48" s="248">
        <f>SUM(E49+E50)</f>
        <v>0</v>
      </c>
      <c r="F48" s="248">
        <f>SUM(F49+F50)</f>
        <v>0</v>
      </c>
      <c r="G48" s="248">
        <f>SUM(G49+G50)</f>
        <v>0</v>
      </c>
      <c r="H48" s="248">
        <f>SUM(H49+H50)</f>
        <v>0</v>
      </c>
      <c r="I48" s="230">
        <v>0</v>
      </c>
    </row>
    <row r="49" spans="2:9" s="101" customFormat="1" ht="37.5" customHeight="1">
      <c r="B49" s="216" t="s">
        <v>165</v>
      </c>
      <c r="C49" s="212" t="s">
        <v>166</v>
      </c>
      <c r="D49" s="221" t="s">
        <v>416</v>
      </c>
      <c r="E49" s="248">
        <v>0</v>
      </c>
      <c r="F49" s="248">
        <v>0</v>
      </c>
      <c r="G49" s="248">
        <v>0</v>
      </c>
      <c r="H49" s="248">
        <v>0</v>
      </c>
      <c r="I49" s="230">
        <v>0</v>
      </c>
    </row>
    <row r="50" spans="2:9" s="101" customFormat="1" ht="37.5" customHeight="1">
      <c r="B50" s="216" t="s">
        <v>167</v>
      </c>
      <c r="C50" s="212" t="s">
        <v>168</v>
      </c>
      <c r="D50" s="221" t="s">
        <v>417</v>
      </c>
      <c r="E50" s="248">
        <v>0</v>
      </c>
      <c r="F50" s="248">
        <v>0</v>
      </c>
      <c r="G50" s="248">
        <v>0</v>
      </c>
      <c r="H50" s="249">
        <v>0</v>
      </c>
      <c r="I50" s="230">
        <v>0</v>
      </c>
    </row>
    <row r="51" spans="2:9" s="101" customFormat="1" ht="37.5" customHeight="1">
      <c r="B51" s="216"/>
      <c r="C51" s="212" t="s">
        <v>169</v>
      </c>
      <c r="D51" s="221" t="s">
        <v>418</v>
      </c>
      <c r="E51" s="248">
        <f>SUM(E52+E53+E54+E55+E56+E57)</f>
        <v>2528000.4899999998</v>
      </c>
      <c r="F51" s="248">
        <f>SUM(F52+F53+F54+F55+F56+F57)</f>
        <v>1000000</v>
      </c>
      <c r="G51" s="248">
        <f>SUM(G52+G53+G54+G55+G56+G57)</f>
        <v>3105000</v>
      </c>
      <c r="H51" s="248">
        <f>SUM(H52+H53+H54+H55+H56+H57)</f>
        <v>3103551.6999999997</v>
      </c>
      <c r="I51" s="230">
        <f>SUM(H51/F51*100)</f>
        <v>310.35517</v>
      </c>
    </row>
    <row r="52" spans="2:9" s="101" customFormat="1" ht="37.5" customHeight="1">
      <c r="B52" s="216" t="s">
        <v>170</v>
      </c>
      <c r="C52" s="212" t="s">
        <v>171</v>
      </c>
      <c r="D52" s="221" t="s">
        <v>300</v>
      </c>
      <c r="E52" s="248">
        <v>0</v>
      </c>
      <c r="F52" s="248">
        <v>0</v>
      </c>
      <c r="G52" s="248">
        <v>0</v>
      </c>
      <c r="H52" s="248">
        <v>0</v>
      </c>
      <c r="I52" s="230">
        <v>0</v>
      </c>
    </row>
    <row r="53" spans="2:9" s="101" customFormat="1" ht="55.5" customHeight="1">
      <c r="B53" s="216" t="s">
        <v>172</v>
      </c>
      <c r="C53" s="212" t="s">
        <v>173</v>
      </c>
      <c r="D53" s="221" t="s">
        <v>419</v>
      </c>
      <c r="E53" s="248">
        <v>0</v>
      </c>
      <c r="F53" s="248">
        <v>0</v>
      </c>
      <c r="G53" s="248">
        <v>0</v>
      </c>
      <c r="H53" s="248">
        <v>0</v>
      </c>
      <c r="I53" s="230">
        <v>0</v>
      </c>
    </row>
    <row r="54" spans="2:9" s="101" customFormat="1" ht="37.5" customHeight="1">
      <c r="B54" s="216" t="s">
        <v>174</v>
      </c>
      <c r="C54" s="212" t="s">
        <v>175</v>
      </c>
      <c r="D54" s="221" t="s">
        <v>420</v>
      </c>
      <c r="E54" s="248">
        <v>139797.05</v>
      </c>
      <c r="F54" s="248">
        <v>300000</v>
      </c>
      <c r="G54" s="248">
        <v>60000</v>
      </c>
      <c r="H54" s="249">
        <v>59684.82</v>
      </c>
      <c r="I54" s="230">
        <f>SUM(H54/F54*100)</f>
        <v>19.89494</v>
      </c>
    </row>
    <row r="55" spans="2:9" s="101" customFormat="1" ht="37.5" customHeight="1">
      <c r="B55" s="216" t="s">
        <v>176</v>
      </c>
      <c r="C55" s="212" t="s">
        <v>177</v>
      </c>
      <c r="D55" s="221" t="s">
        <v>421</v>
      </c>
      <c r="E55" s="248">
        <v>0</v>
      </c>
      <c r="F55" s="248">
        <v>0</v>
      </c>
      <c r="G55" s="248">
        <v>792000</v>
      </c>
      <c r="H55" s="249">
        <v>791588.94</v>
      </c>
      <c r="I55" s="230">
        <v>0</v>
      </c>
    </row>
    <row r="56" spans="2:9" s="101" customFormat="1" ht="46.5">
      <c r="B56" s="216" t="s">
        <v>461</v>
      </c>
      <c r="C56" s="212" t="s">
        <v>178</v>
      </c>
      <c r="D56" s="221" t="s">
        <v>422</v>
      </c>
      <c r="E56" s="248">
        <v>2388203.44</v>
      </c>
      <c r="F56" s="248">
        <v>700000</v>
      </c>
      <c r="G56" s="248">
        <v>2253000</v>
      </c>
      <c r="H56" s="248">
        <v>2252277.94</v>
      </c>
      <c r="I56" s="230">
        <f>SUM(H56/F56*100)</f>
        <v>321.7539914285714</v>
      </c>
    </row>
    <row r="57" spans="2:9" s="101" customFormat="1" ht="37.5" customHeight="1">
      <c r="B57" s="216" t="s">
        <v>179</v>
      </c>
      <c r="C57" s="213" t="s">
        <v>462</v>
      </c>
      <c r="D57" s="221" t="s">
        <v>423</v>
      </c>
      <c r="E57" s="248">
        <v>0</v>
      </c>
      <c r="F57" s="248">
        <v>0</v>
      </c>
      <c r="G57" s="248">
        <v>0</v>
      </c>
      <c r="H57" s="248">
        <v>0</v>
      </c>
      <c r="I57" s="230">
        <v>0</v>
      </c>
    </row>
    <row r="58" spans="2:9" s="101" customFormat="1" ht="37.5" customHeight="1">
      <c r="B58" s="216" t="s">
        <v>180</v>
      </c>
      <c r="C58" s="212" t="s">
        <v>457</v>
      </c>
      <c r="D58" s="221" t="s">
        <v>424</v>
      </c>
      <c r="E58" s="248">
        <v>0</v>
      </c>
      <c r="F58" s="248">
        <v>0</v>
      </c>
      <c r="G58" s="248">
        <v>0</v>
      </c>
      <c r="H58" s="248">
        <v>0</v>
      </c>
      <c r="I58" s="230">
        <v>0</v>
      </c>
    </row>
    <row r="59" spans="2:9" s="101" customFormat="1" ht="37.5" customHeight="1">
      <c r="B59" s="216"/>
      <c r="C59" s="211" t="s">
        <v>458</v>
      </c>
      <c r="D59" s="221" t="s">
        <v>425</v>
      </c>
      <c r="E59" s="250">
        <f>SUM(E58+E46+E36)</f>
        <v>23562003.59</v>
      </c>
      <c r="F59" s="250">
        <f>SUM(F58+F46+F36)</f>
        <v>13954960</v>
      </c>
      <c r="G59" s="250">
        <f>SUM(G58+G46+G36)</f>
        <v>5161400</v>
      </c>
      <c r="H59" s="250">
        <f>SUM(H58+H46+H36)</f>
        <v>3129951.6999999997</v>
      </c>
      <c r="I59" s="230">
        <f>SUM(H59/F59*100)</f>
        <v>22.42895500954499</v>
      </c>
    </row>
    <row r="60" spans="2:9" s="101" customFormat="1" ht="37.5" customHeight="1">
      <c r="B60" s="216" t="s">
        <v>181</v>
      </c>
      <c r="C60" s="211" t="s">
        <v>459</v>
      </c>
      <c r="D60" s="221" t="s">
        <v>426</v>
      </c>
      <c r="E60" s="248">
        <v>0</v>
      </c>
      <c r="F60" s="248">
        <v>0</v>
      </c>
      <c r="G60" s="248">
        <v>0</v>
      </c>
      <c r="H60" s="248">
        <v>0</v>
      </c>
      <c r="I60" s="230">
        <v>0</v>
      </c>
    </row>
    <row r="61" spans="2:9" s="98" customFormat="1" ht="37.5" customHeight="1">
      <c r="B61" s="99"/>
      <c r="C61" s="100"/>
      <c r="D61" s="222"/>
      <c r="E61" s="173"/>
      <c r="F61" s="173"/>
      <c r="G61" s="173"/>
      <c r="H61" s="174"/>
      <c r="I61" s="175"/>
    </row>
    <row r="62" spans="2:9" s="98" customFormat="1" ht="37.5" customHeight="1">
      <c r="B62" s="231" t="s">
        <v>532</v>
      </c>
      <c r="C62" s="232" t="s">
        <v>539</v>
      </c>
      <c r="D62" s="231"/>
      <c r="E62" s="233"/>
      <c r="F62" s="233"/>
      <c r="G62" s="233"/>
      <c r="H62" s="174"/>
      <c r="I62" s="175"/>
    </row>
    <row r="63" spans="4:9" s="98" customFormat="1" ht="18.75">
      <c r="D63" s="218"/>
      <c r="E63" s="182"/>
      <c r="F63" s="182"/>
      <c r="G63" s="182"/>
      <c r="H63" s="183"/>
      <c r="I63" s="184"/>
    </row>
    <row r="64" spans="2:9" s="101" customFormat="1" ht="33" customHeight="1">
      <c r="B64" s="104" t="s">
        <v>556</v>
      </c>
      <c r="C64" s="103"/>
      <c r="D64" s="223"/>
      <c r="E64" s="185" t="s">
        <v>87</v>
      </c>
      <c r="F64" s="186"/>
      <c r="G64" s="187"/>
      <c r="H64" s="188" t="s">
        <v>90</v>
      </c>
      <c r="I64" s="189"/>
    </row>
    <row r="65" spans="2:9" s="98" customFormat="1" ht="18.75">
      <c r="B65" s="94"/>
      <c r="C65" s="93"/>
      <c r="D65" s="224"/>
      <c r="E65" s="190"/>
      <c r="F65" s="190"/>
      <c r="G65" s="173"/>
      <c r="H65" s="173"/>
      <c r="I65" s="173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9"/>
  <sheetViews>
    <sheetView view="pageBreakPreview" zoomScale="60" zoomScaleNormal="60" zoomScalePageLayoutView="0" workbookViewId="0" topLeftCell="A1">
      <selection activeCell="H8" sqref="H8"/>
    </sheetView>
  </sheetViews>
  <sheetFormatPr defaultColWidth="9.140625" defaultRowHeight="12.75"/>
  <cols>
    <col min="2" max="2" width="13.00390625" style="0" customWidth="1"/>
    <col min="3" max="3" width="67.7109375" style="0" customWidth="1"/>
    <col min="4" max="4" width="7.00390625" style="0" bestFit="1" customWidth="1"/>
    <col min="5" max="6" width="30.421875" style="0" customWidth="1"/>
    <col min="7" max="7" width="31.421875" style="0" customWidth="1"/>
    <col min="8" max="8" width="29.57421875" style="0" customWidth="1"/>
    <col min="9" max="9" width="26.421875" style="0" customWidth="1"/>
  </cols>
  <sheetData>
    <row r="2" spans="2:9" ht="26.25">
      <c r="B2" s="234"/>
      <c r="C2" s="234"/>
      <c r="D2" s="234"/>
      <c r="E2" s="234"/>
      <c r="F2" s="234"/>
      <c r="G2" s="234"/>
      <c r="H2" s="234"/>
      <c r="I2" s="272" t="s">
        <v>214</v>
      </c>
    </row>
    <row r="3" spans="2:9" s="2" customFormat="1" ht="26.25">
      <c r="B3" s="228" t="s">
        <v>511</v>
      </c>
      <c r="C3" s="229"/>
      <c r="D3" s="229"/>
      <c r="E3" s="227"/>
      <c r="F3" s="227"/>
      <c r="G3" s="227"/>
      <c r="H3" s="227"/>
      <c r="I3" s="227"/>
    </row>
    <row r="4" spans="2:9" s="2" customFormat="1" ht="26.25">
      <c r="B4" s="228" t="s">
        <v>507</v>
      </c>
      <c r="C4" s="229"/>
      <c r="D4" s="229"/>
      <c r="E4" s="227"/>
      <c r="F4" s="227"/>
      <c r="G4" s="227"/>
      <c r="H4" s="227"/>
      <c r="I4" s="227"/>
    </row>
    <row r="5" spans="2:9" ht="24.75" customHeight="1">
      <c r="B5" s="234"/>
      <c r="C5" s="234"/>
      <c r="D5" s="234"/>
      <c r="E5" s="234"/>
      <c r="F5" s="234"/>
      <c r="G5" s="234"/>
      <c r="H5" s="234"/>
      <c r="I5" s="273"/>
    </row>
    <row r="6" spans="2:9" s="48" customFormat="1" ht="24.75" customHeight="1">
      <c r="B6" s="315" t="s">
        <v>186</v>
      </c>
      <c r="C6" s="315"/>
      <c r="D6" s="315"/>
      <c r="E6" s="315"/>
      <c r="F6" s="315"/>
      <c r="G6" s="315"/>
      <c r="H6" s="315"/>
      <c r="I6" s="315"/>
    </row>
    <row r="7" spans="2:9" s="48" customFormat="1" ht="24.75" customHeight="1">
      <c r="B7" s="315" t="s">
        <v>531</v>
      </c>
      <c r="C7" s="315"/>
      <c r="D7" s="315"/>
      <c r="E7" s="315"/>
      <c r="F7" s="315"/>
      <c r="G7" s="315"/>
      <c r="H7" s="315"/>
      <c r="I7" s="315"/>
    </row>
    <row r="8" s="49" customFormat="1" ht="18.75" customHeight="1" thickBot="1">
      <c r="I8" s="50" t="s">
        <v>6</v>
      </c>
    </row>
    <row r="9" spans="2:9" s="2" customFormat="1" ht="30.75" customHeight="1">
      <c r="B9" s="338"/>
      <c r="C9" s="340" t="s">
        <v>0</v>
      </c>
      <c r="D9" s="346" t="s">
        <v>266</v>
      </c>
      <c r="E9" s="341" t="s">
        <v>503</v>
      </c>
      <c r="F9" s="341" t="s">
        <v>505</v>
      </c>
      <c r="G9" s="342" t="s">
        <v>545</v>
      </c>
      <c r="H9" s="343"/>
      <c r="I9" s="344" t="s">
        <v>546</v>
      </c>
    </row>
    <row r="10" spans="2:9" s="2" customFormat="1" ht="39.75" customHeight="1">
      <c r="B10" s="339"/>
      <c r="C10" s="317"/>
      <c r="D10" s="347"/>
      <c r="E10" s="321"/>
      <c r="F10" s="321"/>
      <c r="G10" s="24" t="s">
        <v>3</v>
      </c>
      <c r="H10" s="41" t="s">
        <v>81</v>
      </c>
      <c r="I10" s="345"/>
    </row>
    <row r="11" spans="2:9" s="84" customFormat="1" ht="50.25" customHeight="1">
      <c r="B11" s="238">
        <v>1</v>
      </c>
      <c r="C11" s="75" t="s">
        <v>188</v>
      </c>
      <c r="D11" s="207"/>
      <c r="E11" s="193"/>
      <c r="F11" s="193"/>
      <c r="G11" s="193"/>
      <c r="H11" s="193"/>
      <c r="I11" s="194"/>
    </row>
    <row r="12" spans="2:9" s="84" customFormat="1" ht="37.5">
      <c r="B12" s="238">
        <v>2</v>
      </c>
      <c r="C12" s="82" t="s">
        <v>463</v>
      </c>
      <c r="D12" s="207">
        <v>301</v>
      </c>
      <c r="E12" s="252">
        <f>SUM(E13:E15)</f>
        <v>53338224.1</v>
      </c>
      <c r="F12" s="252">
        <f>SUM(F13:F15)</f>
        <v>63214270</v>
      </c>
      <c r="G12" s="252">
        <f>SUM(G13:G15)</f>
        <v>14065000</v>
      </c>
      <c r="H12" s="252">
        <f>SUM(H13:H15)</f>
        <v>4639602.59</v>
      </c>
      <c r="I12" s="235">
        <f>SUM(H12/F12*100)</f>
        <v>7.339486147668872</v>
      </c>
    </row>
    <row r="13" spans="2:9" s="84" customFormat="1" ht="30" customHeight="1">
      <c r="B13" s="238">
        <v>3</v>
      </c>
      <c r="C13" s="82" t="s">
        <v>189</v>
      </c>
      <c r="D13" s="207">
        <v>302</v>
      </c>
      <c r="E13" s="253">
        <v>0</v>
      </c>
      <c r="F13" s="253">
        <v>0</v>
      </c>
      <c r="G13" s="253">
        <v>0</v>
      </c>
      <c r="H13" s="253">
        <v>0</v>
      </c>
      <c r="I13" s="237">
        <v>0</v>
      </c>
    </row>
    <row r="14" spans="2:9" s="84" customFormat="1" ht="30" customHeight="1">
      <c r="B14" s="238">
        <v>4</v>
      </c>
      <c r="C14" s="82" t="s">
        <v>190</v>
      </c>
      <c r="D14" s="207">
        <v>303</v>
      </c>
      <c r="E14" s="253">
        <v>0</v>
      </c>
      <c r="F14" s="253">
        <v>0</v>
      </c>
      <c r="G14" s="253">
        <v>0</v>
      </c>
      <c r="H14" s="253">
        <v>0</v>
      </c>
      <c r="I14" s="237">
        <v>0</v>
      </c>
    </row>
    <row r="15" spans="2:9" s="84" customFormat="1" ht="30" customHeight="1">
      <c r="B15" s="238">
        <v>5</v>
      </c>
      <c r="C15" s="82" t="s">
        <v>191</v>
      </c>
      <c r="D15" s="207">
        <v>304</v>
      </c>
      <c r="E15" s="253">
        <v>53338224.1</v>
      </c>
      <c r="F15" s="253">
        <v>63214270</v>
      </c>
      <c r="G15" s="253">
        <v>14065000</v>
      </c>
      <c r="H15" s="253">
        <v>4639602.59</v>
      </c>
      <c r="I15" s="237">
        <f>SUM(H15/F15*100)</f>
        <v>7.339486147668872</v>
      </c>
    </row>
    <row r="16" spans="2:9" s="84" customFormat="1" ht="37.5">
      <c r="B16" s="238">
        <v>6</v>
      </c>
      <c r="C16" s="82" t="s">
        <v>464</v>
      </c>
      <c r="D16" s="207">
        <v>305</v>
      </c>
      <c r="E16" s="252">
        <f>SUM(E17:E21)</f>
        <v>53495998.67</v>
      </c>
      <c r="F16" s="252">
        <f>SUM(F17:F21)</f>
        <v>63214270</v>
      </c>
      <c r="G16" s="252">
        <f>SUM(G17:G21)</f>
        <v>14065000</v>
      </c>
      <c r="H16" s="252">
        <f>SUM(H17:H21)</f>
        <v>3967325.67</v>
      </c>
      <c r="I16" s="235">
        <f>SUM(H16/F16*100)</f>
        <v>6.275996970304332</v>
      </c>
    </row>
    <row r="17" spans="2:9" s="84" customFormat="1" ht="27" customHeight="1">
      <c r="B17" s="238">
        <v>7</v>
      </c>
      <c r="C17" s="82" t="s">
        <v>192</v>
      </c>
      <c r="D17" s="207">
        <v>306</v>
      </c>
      <c r="E17" s="253">
        <v>38551243.58</v>
      </c>
      <c r="F17" s="253">
        <v>47303160</v>
      </c>
      <c r="G17" s="253">
        <v>10327788</v>
      </c>
      <c r="H17" s="253">
        <v>1093013.12</v>
      </c>
      <c r="I17" s="237">
        <f>SUM(H17/F17*100)</f>
        <v>2.3106556094772532</v>
      </c>
    </row>
    <row r="18" spans="2:9" s="105" customFormat="1" ht="30" customHeight="1">
      <c r="B18" s="238">
        <v>8</v>
      </c>
      <c r="C18" s="82" t="s">
        <v>193</v>
      </c>
      <c r="D18" s="207">
        <v>307</v>
      </c>
      <c r="E18" s="253">
        <v>14944755.09</v>
      </c>
      <c r="F18" s="253">
        <v>15911110</v>
      </c>
      <c r="G18" s="253">
        <v>3737212</v>
      </c>
      <c r="H18" s="253">
        <v>2874312.55</v>
      </c>
      <c r="I18" s="237">
        <f>SUM(H18/F18*100)</f>
        <v>18.064814774079245</v>
      </c>
    </row>
    <row r="19" spans="2:9" s="105" customFormat="1" ht="30" customHeight="1">
      <c r="B19" s="238">
        <v>9</v>
      </c>
      <c r="C19" s="82" t="s">
        <v>194</v>
      </c>
      <c r="D19" s="207">
        <v>308</v>
      </c>
      <c r="E19" s="253">
        <v>0</v>
      </c>
      <c r="F19" s="253">
        <v>0</v>
      </c>
      <c r="G19" s="253">
        <v>0</v>
      </c>
      <c r="H19" s="253">
        <v>0</v>
      </c>
      <c r="I19" s="236">
        <v>0</v>
      </c>
    </row>
    <row r="20" spans="2:9" s="105" customFormat="1" ht="30" customHeight="1">
      <c r="B20" s="238">
        <v>10</v>
      </c>
      <c r="C20" s="82" t="s">
        <v>195</v>
      </c>
      <c r="D20" s="207">
        <v>309</v>
      </c>
      <c r="E20" s="253">
        <v>0</v>
      </c>
      <c r="F20" s="253">
        <v>0</v>
      </c>
      <c r="G20" s="253">
        <v>0</v>
      </c>
      <c r="H20" s="253">
        <v>0</v>
      </c>
      <c r="I20" s="236">
        <v>0</v>
      </c>
    </row>
    <row r="21" spans="2:9" s="105" customFormat="1" ht="30" customHeight="1">
      <c r="B21" s="238">
        <v>11</v>
      </c>
      <c r="C21" s="82" t="s">
        <v>196</v>
      </c>
      <c r="D21" s="207">
        <v>310</v>
      </c>
      <c r="E21" s="253">
        <v>0</v>
      </c>
      <c r="F21" s="253">
        <v>0</v>
      </c>
      <c r="G21" s="253">
        <v>0</v>
      </c>
      <c r="H21" s="253">
        <v>0</v>
      </c>
      <c r="I21" s="236">
        <v>0</v>
      </c>
    </row>
    <row r="22" spans="2:9" s="105" customFormat="1" ht="37.5">
      <c r="B22" s="238">
        <v>12</v>
      </c>
      <c r="C22" s="82" t="s">
        <v>534</v>
      </c>
      <c r="D22" s="207">
        <v>311</v>
      </c>
      <c r="E22" s="253">
        <v>0</v>
      </c>
      <c r="F22" s="253">
        <f>SUM(F16-F12)</f>
        <v>0</v>
      </c>
      <c r="G22" s="253">
        <f>SUM(G16-G12)</f>
        <v>0</v>
      </c>
      <c r="H22" s="252">
        <f>SUM(H12-H16)</f>
        <v>672276.9199999999</v>
      </c>
      <c r="I22" s="237">
        <v>0</v>
      </c>
    </row>
    <row r="23" spans="2:9" s="105" customFormat="1" ht="37.5">
      <c r="B23" s="238">
        <v>13</v>
      </c>
      <c r="C23" s="82" t="s">
        <v>533</v>
      </c>
      <c r="D23" s="207">
        <v>312</v>
      </c>
      <c r="E23" s="252">
        <f>SUM(E16-E12)</f>
        <v>157774.5700000003</v>
      </c>
      <c r="F23" s="253">
        <v>0</v>
      </c>
      <c r="G23" s="253">
        <v>0</v>
      </c>
      <c r="H23" s="253">
        <v>0</v>
      </c>
      <c r="I23" s="237">
        <v>0</v>
      </c>
    </row>
    <row r="24" spans="2:9" s="105" customFormat="1" ht="37.5">
      <c r="B24" s="238">
        <v>14</v>
      </c>
      <c r="C24" s="75" t="s">
        <v>197</v>
      </c>
      <c r="D24" s="207"/>
      <c r="E24" s="253">
        <v>0</v>
      </c>
      <c r="F24" s="253">
        <v>0</v>
      </c>
      <c r="G24" s="253">
        <v>0</v>
      </c>
      <c r="H24" s="253">
        <v>0</v>
      </c>
      <c r="I24" s="236">
        <v>0</v>
      </c>
    </row>
    <row r="25" spans="2:9" s="105" customFormat="1" ht="37.5">
      <c r="B25" s="238">
        <v>15</v>
      </c>
      <c r="C25" s="82" t="s">
        <v>465</v>
      </c>
      <c r="D25" s="207">
        <v>313</v>
      </c>
      <c r="E25" s="253">
        <v>0</v>
      </c>
      <c r="F25" s="253">
        <v>0</v>
      </c>
      <c r="G25" s="253">
        <v>0</v>
      </c>
      <c r="H25" s="253">
        <v>0</v>
      </c>
      <c r="I25" s="236">
        <v>0</v>
      </c>
    </row>
    <row r="26" spans="2:9" s="105" customFormat="1" ht="30" customHeight="1">
      <c r="B26" s="238">
        <v>16</v>
      </c>
      <c r="C26" s="82" t="s">
        <v>198</v>
      </c>
      <c r="D26" s="207">
        <v>314</v>
      </c>
      <c r="E26" s="253">
        <v>0</v>
      </c>
      <c r="F26" s="253">
        <v>0</v>
      </c>
      <c r="G26" s="253">
        <v>0</v>
      </c>
      <c r="H26" s="253">
        <v>0</v>
      </c>
      <c r="I26" s="236">
        <v>0</v>
      </c>
    </row>
    <row r="27" spans="2:9" s="105" customFormat="1" ht="36" customHeight="1">
      <c r="B27" s="238">
        <v>17</v>
      </c>
      <c r="C27" s="82" t="s">
        <v>199</v>
      </c>
      <c r="D27" s="207">
        <v>315</v>
      </c>
      <c r="E27" s="253">
        <v>0</v>
      </c>
      <c r="F27" s="253">
        <v>0</v>
      </c>
      <c r="G27" s="253">
        <v>0</v>
      </c>
      <c r="H27" s="253">
        <v>0</v>
      </c>
      <c r="I27" s="236">
        <v>0</v>
      </c>
    </row>
    <row r="28" spans="2:9" s="105" customFormat="1" ht="30" customHeight="1">
      <c r="B28" s="238">
        <v>18</v>
      </c>
      <c r="C28" s="82" t="s">
        <v>200</v>
      </c>
      <c r="D28" s="207">
        <v>316</v>
      </c>
      <c r="E28" s="253">
        <v>0</v>
      </c>
      <c r="F28" s="253">
        <v>0</v>
      </c>
      <c r="G28" s="253">
        <v>0</v>
      </c>
      <c r="H28" s="253">
        <v>0</v>
      </c>
      <c r="I28" s="236">
        <v>0</v>
      </c>
    </row>
    <row r="29" spans="2:9" s="105" customFormat="1" ht="33.75" customHeight="1">
      <c r="B29" s="238">
        <v>19</v>
      </c>
      <c r="C29" s="82" t="s">
        <v>201</v>
      </c>
      <c r="D29" s="207">
        <v>317</v>
      </c>
      <c r="E29" s="253">
        <v>0</v>
      </c>
      <c r="F29" s="253">
        <v>0</v>
      </c>
      <c r="G29" s="253">
        <v>0</v>
      </c>
      <c r="H29" s="253">
        <v>0</v>
      </c>
      <c r="I29" s="236">
        <v>0</v>
      </c>
    </row>
    <row r="30" spans="2:9" s="105" customFormat="1" ht="33.75" customHeight="1">
      <c r="B30" s="238">
        <v>20</v>
      </c>
      <c r="C30" s="82" t="s">
        <v>202</v>
      </c>
      <c r="D30" s="207">
        <v>318</v>
      </c>
      <c r="E30" s="253">
        <v>0</v>
      </c>
      <c r="F30" s="253">
        <v>0</v>
      </c>
      <c r="G30" s="253">
        <v>0</v>
      </c>
      <c r="H30" s="253">
        <v>0</v>
      </c>
      <c r="I30" s="236">
        <v>0</v>
      </c>
    </row>
    <row r="31" spans="2:9" s="105" customFormat="1" ht="37.5">
      <c r="B31" s="238">
        <v>21</v>
      </c>
      <c r="C31" s="82" t="s">
        <v>466</v>
      </c>
      <c r="D31" s="207">
        <v>319</v>
      </c>
      <c r="E31" s="253">
        <v>0</v>
      </c>
      <c r="F31" s="253">
        <v>0</v>
      </c>
      <c r="G31" s="253">
        <v>0</v>
      </c>
      <c r="H31" s="253">
        <v>0</v>
      </c>
      <c r="I31" s="236">
        <v>0</v>
      </c>
    </row>
    <row r="32" spans="2:9" s="105" customFormat="1" ht="30" customHeight="1">
      <c r="B32" s="238">
        <v>22</v>
      </c>
      <c r="C32" s="82" t="s">
        <v>203</v>
      </c>
      <c r="D32" s="207">
        <v>320</v>
      </c>
      <c r="E32" s="253">
        <v>0</v>
      </c>
      <c r="F32" s="253">
        <v>0</v>
      </c>
      <c r="G32" s="253">
        <v>0</v>
      </c>
      <c r="H32" s="253">
        <v>0</v>
      </c>
      <c r="I32" s="236">
        <v>0</v>
      </c>
    </row>
    <row r="33" spans="2:9" s="105" customFormat="1" ht="43.5" customHeight="1">
      <c r="B33" s="238">
        <v>23</v>
      </c>
      <c r="C33" s="82" t="s">
        <v>204</v>
      </c>
      <c r="D33" s="207">
        <v>321</v>
      </c>
      <c r="E33" s="253">
        <v>0</v>
      </c>
      <c r="F33" s="253">
        <v>0</v>
      </c>
      <c r="G33" s="253">
        <v>0</v>
      </c>
      <c r="H33" s="253">
        <v>0</v>
      </c>
      <c r="I33" s="236">
        <v>0</v>
      </c>
    </row>
    <row r="34" spans="2:9" s="105" customFormat="1" ht="30" customHeight="1">
      <c r="B34" s="238">
        <v>24</v>
      </c>
      <c r="C34" s="82" t="s">
        <v>205</v>
      </c>
      <c r="D34" s="207">
        <v>322</v>
      </c>
      <c r="E34" s="253">
        <v>0</v>
      </c>
      <c r="F34" s="253">
        <v>0</v>
      </c>
      <c r="G34" s="253">
        <v>0</v>
      </c>
      <c r="H34" s="253">
        <v>0</v>
      </c>
      <c r="I34" s="236">
        <v>0</v>
      </c>
    </row>
    <row r="35" spans="2:9" s="105" customFormat="1" ht="37.5">
      <c r="B35" s="238">
        <v>25</v>
      </c>
      <c r="C35" s="82" t="s">
        <v>467</v>
      </c>
      <c r="D35" s="207">
        <v>323</v>
      </c>
      <c r="E35" s="253">
        <v>0</v>
      </c>
      <c r="F35" s="253">
        <v>0</v>
      </c>
      <c r="G35" s="253">
        <v>0</v>
      </c>
      <c r="H35" s="253">
        <v>0</v>
      </c>
      <c r="I35" s="236">
        <v>0</v>
      </c>
    </row>
    <row r="36" spans="2:9" s="105" customFormat="1" ht="37.5">
      <c r="B36" s="238">
        <v>26</v>
      </c>
      <c r="C36" s="82" t="s">
        <v>468</v>
      </c>
      <c r="D36" s="207">
        <v>324</v>
      </c>
      <c r="E36" s="253">
        <v>0</v>
      </c>
      <c r="F36" s="253">
        <v>0</v>
      </c>
      <c r="G36" s="253">
        <v>0</v>
      </c>
      <c r="H36" s="253">
        <v>0</v>
      </c>
      <c r="I36" s="236">
        <v>0</v>
      </c>
    </row>
    <row r="37" spans="2:9" s="105" customFormat="1" ht="37.5">
      <c r="B37" s="238">
        <v>27</v>
      </c>
      <c r="C37" s="75" t="s">
        <v>206</v>
      </c>
      <c r="D37" s="207"/>
      <c r="E37" s="253">
        <v>0</v>
      </c>
      <c r="F37" s="253">
        <v>0</v>
      </c>
      <c r="G37" s="253">
        <v>0</v>
      </c>
      <c r="H37" s="253">
        <v>0</v>
      </c>
      <c r="I37" s="236">
        <v>0</v>
      </c>
    </row>
    <row r="38" spans="2:9" s="105" customFormat="1" ht="37.5">
      <c r="B38" s="238">
        <v>28</v>
      </c>
      <c r="C38" s="82" t="s">
        <v>469</v>
      </c>
      <c r="D38" s="207">
        <v>325</v>
      </c>
      <c r="E38" s="253">
        <v>0</v>
      </c>
      <c r="F38" s="253">
        <v>0</v>
      </c>
      <c r="G38" s="253">
        <v>0</v>
      </c>
      <c r="H38" s="253">
        <v>0</v>
      </c>
      <c r="I38" s="236">
        <v>0</v>
      </c>
    </row>
    <row r="39" spans="2:9" s="105" customFormat="1" ht="30" customHeight="1">
      <c r="B39" s="238">
        <v>29</v>
      </c>
      <c r="C39" s="82" t="s">
        <v>207</v>
      </c>
      <c r="D39" s="207">
        <v>326</v>
      </c>
      <c r="E39" s="253">
        <v>0</v>
      </c>
      <c r="F39" s="253">
        <v>0</v>
      </c>
      <c r="G39" s="253">
        <v>0</v>
      </c>
      <c r="H39" s="253">
        <v>0</v>
      </c>
      <c r="I39" s="236">
        <v>0</v>
      </c>
    </row>
    <row r="40" spans="2:9" s="105" customFormat="1" ht="30" customHeight="1">
      <c r="B40" s="238">
        <v>30</v>
      </c>
      <c r="C40" s="82" t="s">
        <v>208</v>
      </c>
      <c r="D40" s="207">
        <v>327</v>
      </c>
      <c r="E40" s="253">
        <v>0</v>
      </c>
      <c r="F40" s="253">
        <v>0</v>
      </c>
      <c r="G40" s="253">
        <v>0</v>
      </c>
      <c r="H40" s="253">
        <v>0</v>
      </c>
      <c r="I40" s="236">
        <v>0</v>
      </c>
    </row>
    <row r="41" spans="2:9" s="105" customFormat="1" ht="30" customHeight="1">
      <c r="B41" s="238">
        <v>31</v>
      </c>
      <c r="C41" s="82" t="s">
        <v>209</v>
      </c>
      <c r="D41" s="207">
        <v>328</v>
      </c>
      <c r="E41" s="253">
        <v>0</v>
      </c>
      <c r="F41" s="253">
        <v>0</v>
      </c>
      <c r="G41" s="253">
        <v>0</v>
      </c>
      <c r="H41" s="253">
        <v>0</v>
      </c>
      <c r="I41" s="236">
        <v>0</v>
      </c>
    </row>
    <row r="42" spans="2:9" s="105" customFormat="1" ht="33" customHeight="1">
      <c r="B42" s="238">
        <v>32</v>
      </c>
      <c r="C42" s="82" t="s">
        <v>470</v>
      </c>
      <c r="D42" s="207">
        <v>329</v>
      </c>
      <c r="E42" s="253">
        <v>0</v>
      </c>
      <c r="F42" s="253">
        <v>0</v>
      </c>
      <c r="G42" s="253">
        <v>0</v>
      </c>
      <c r="H42" s="253">
        <v>0</v>
      </c>
      <c r="I42" s="236">
        <v>0</v>
      </c>
    </row>
    <row r="43" spans="2:9" s="105" customFormat="1" ht="33" customHeight="1">
      <c r="B43" s="238">
        <v>33</v>
      </c>
      <c r="C43" s="75" t="s">
        <v>210</v>
      </c>
      <c r="D43" s="207">
        <v>330</v>
      </c>
      <c r="E43" s="253">
        <v>0</v>
      </c>
      <c r="F43" s="253">
        <v>0</v>
      </c>
      <c r="G43" s="253">
        <v>0</v>
      </c>
      <c r="H43" s="253">
        <v>0</v>
      </c>
      <c r="I43" s="236">
        <v>0</v>
      </c>
    </row>
    <row r="44" spans="2:9" s="105" customFormat="1" ht="37.5">
      <c r="B44" s="238">
        <v>34</v>
      </c>
      <c r="C44" s="82" t="s">
        <v>211</v>
      </c>
      <c r="D44" s="207">
        <v>331</v>
      </c>
      <c r="E44" s="253">
        <v>0</v>
      </c>
      <c r="F44" s="253">
        <v>0</v>
      </c>
      <c r="G44" s="253">
        <v>0</v>
      </c>
      <c r="H44" s="253">
        <v>0</v>
      </c>
      <c r="I44" s="236">
        <v>0</v>
      </c>
    </row>
    <row r="45" spans="2:9" s="105" customFormat="1" ht="30" customHeight="1">
      <c r="B45" s="238">
        <v>35</v>
      </c>
      <c r="C45" s="82" t="s">
        <v>212</v>
      </c>
      <c r="D45" s="207">
        <v>332</v>
      </c>
      <c r="E45" s="253">
        <v>0</v>
      </c>
      <c r="F45" s="253">
        <v>0</v>
      </c>
      <c r="G45" s="253">
        <v>0</v>
      </c>
      <c r="H45" s="253">
        <v>0</v>
      </c>
      <c r="I45" s="236">
        <v>0</v>
      </c>
    </row>
    <row r="46" spans="2:9" s="105" customFormat="1" ht="30" customHeight="1">
      <c r="B46" s="238">
        <v>36</v>
      </c>
      <c r="C46" s="82" t="s">
        <v>213</v>
      </c>
      <c r="D46" s="207">
        <v>333</v>
      </c>
      <c r="E46" s="253">
        <v>0</v>
      </c>
      <c r="F46" s="253">
        <v>0</v>
      </c>
      <c r="G46" s="253">
        <v>0</v>
      </c>
      <c r="H46" s="253">
        <v>0</v>
      </c>
      <c r="I46" s="236">
        <v>0</v>
      </c>
    </row>
    <row r="47" spans="2:9" s="105" customFormat="1" ht="37.5">
      <c r="B47" s="238">
        <v>37</v>
      </c>
      <c r="C47" s="82" t="s">
        <v>471</v>
      </c>
      <c r="D47" s="207">
        <v>334</v>
      </c>
      <c r="E47" s="253">
        <v>0</v>
      </c>
      <c r="F47" s="253">
        <v>0</v>
      </c>
      <c r="G47" s="253">
        <v>0</v>
      </c>
      <c r="H47" s="253">
        <v>0</v>
      </c>
      <c r="I47" s="236">
        <v>0</v>
      </c>
    </row>
    <row r="48" spans="2:9" s="105" customFormat="1" ht="37.5">
      <c r="B48" s="238">
        <v>38</v>
      </c>
      <c r="C48" s="82" t="s">
        <v>472</v>
      </c>
      <c r="D48" s="207">
        <v>335</v>
      </c>
      <c r="E48" s="253">
        <v>0</v>
      </c>
      <c r="F48" s="253">
        <v>0</v>
      </c>
      <c r="G48" s="253">
        <v>0</v>
      </c>
      <c r="H48" s="253">
        <v>0</v>
      </c>
      <c r="I48" s="236">
        <v>0</v>
      </c>
    </row>
    <row r="49" spans="2:9" s="105" customFormat="1" ht="30" customHeight="1">
      <c r="B49" s="238">
        <v>39</v>
      </c>
      <c r="C49" s="75" t="s">
        <v>473</v>
      </c>
      <c r="D49" s="207">
        <v>336</v>
      </c>
      <c r="E49" s="252">
        <f>SUM(E12+E25+E38)</f>
        <v>53338224.1</v>
      </c>
      <c r="F49" s="252">
        <f>SUM(F12+F25+F38)</f>
        <v>63214270</v>
      </c>
      <c r="G49" s="252">
        <f>SUM(G12+G25+G38)</f>
        <v>14065000</v>
      </c>
      <c r="H49" s="252">
        <f>SUM(H12+H25+H38)</f>
        <v>4639602.59</v>
      </c>
      <c r="I49" s="235">
        <f>SUM(H49/F49*100)</f>
        <v>7.339486147668872</v>
      </c>
    </row>
    <row r="50" spans="2:9" s="105" customFormat="1" ht="30" customHeight="1">
      <c r="B50" s="238">
        <v>40</v>
      </c>
      <c r="C50" s="75" t="s">
        <v>474</v>
      </c>
      <c r="D50" s="207">
        <v>337</v>
      </c>
      <c r="E50" s="252">
        <f>SUM(E42+E31+E16)</f>
        <v>53495998.67</v>
      </c>
      <c r="F50" s="252">
        <f>SUM(F42+F31+F16)</f>
        <v>63214270</v>
      </c>
      <c r="G50" s="252">
        <f>SUM(G42+G31+G16)</f>
        <v>14065000</v>
      </c>
      <c r="H50" s="252">
        <f>SUM(H42+H31+H16)</f>
        <v>3967325.67</v>
      </c>
      <c r="I50" s="235">
        <f>SUM(H50/F50*100)</f>
        <v>6.275996970304332</v>
      </c>
    </row>
    <row r="51" spans="2:9" s="105" customFormat="1" ht="30" customHeight="1">
      <c r="B51" s="238">
        <v>41</v>
      </c>
      <c r="C51" s="75" t="s">
        <v>475</v>
      </c>
      <c r="D51" s="207">
        <v>338</v>
      </c>
      <c r="E51" s="253">
        <v>0</v>
      </c>
      <c r="F51" s="253">
        <v>0</v>
      </c>
      <c r="G51" s="253">
        <v>0</v>
      </c>
      <c r="H51" s="252">
        <f>SUM(H49-H50)</f>
        <v>672276.9199999999</v>
      </c>
      <c r="I51" s="237">
        <v>0</v>
      </c>
    </row>
    <row r="52" spans="2:9" s="105" customFormat="1" ht="30" customHeight="1">
      <c r="B52" s="238">
        <v>42</v>
      </c>
      <c r="C52" s="75" t="s">
        <v>476</v>
      </c>
      <c r="D52" s="207">
        <v>339</v>
      </c>
      <c r="E52" s="252">
        <f>SUM(E50-E49)</f>
        <v>157774.5700000003</v>
      </c>
      <c r="F52" s="253">
        <f>SUM(F50-F49)</f>
        <v>0</v>
      </c>
      <c r="G52" s="253">
        <f>SUM(G50-G49)</f>
        <v>0</v>
      </c>
      <c r="H52" s="253">
        <v>0</v>
      </c>
      <c r="I52" s="237">
        <v>0</v>
      </c>
    </row>
    <row r="53" spans="2:9" s="105" customFormat="1" ht="30" customHeight="1">
      <c r="B53" s="238">
        <v>43</v>
      </c>
      <c r="C53" s="75" t="s">
        <v>477</v>
      </c>
      <c r="D53" s="207">
        <v>340</v>
      </c>
      <c r="E53" s="252">
        <v>368293.07</v>
      </c>
      <c r="F53" s="253">
        <v>0</v>
      </c>
      <c r="G53" s="253">
        <v>0</v>
      </c>
      <c r="H53" s="253">
        <v>0</v>
      </c>
      <c r="I53" s="237">
        <v>0</v>
      </c>
    </row>
    <row r="54" spans="2:9" s="105" customFormat="1" ht="37.5">
      <c r="B54" s="238">
        <v>44</v>
      </c>
      <c r="C54" s="75" t="s">
        <v>478</v>
      </c>
      <c r="D54" s="207">
        <v>341</v>
      </c>
      <c r="E54" s="252">
        <v>0</v>
      </c>
      <c r="F54" s="253">
        <v>0</v>
      </c>
      <c r="G54" s="253">
        <v>0</v>
      </c>
      <c r="H54" s="253">
        <v>0</v>
      </c>
      <c r="I54" s="236">
        <v>0</v>
      </c>
    </row>
    <row r="55" spans="2:9" s="105" customFormat="1" ht="39">
      <c r="B55" s="238">
        <v>45</v>
      </c>
      <c r="C55" s="75" t="s">
        <v>535</v>
      </c>
      <c r="D55" s="207">
        <v>342</v>
      </c>
      <c r="E55" s="252">
        <v>210518.5</v>
      </c>
      <c r="F55" s="253">
        <v>0</v>
      </c>
      <c r="G55" s="253">
        <v>0</v>
      </c>
      <c r="H55" s="253">
        <v>0</v>
      </c>
      <c r="I55" s="236">
        <v>0</v>
      </c>
    </row>
    <row r="56" spans="2:9" s="105" customFormat="1" ht="38.25" thickBot="1">
      <c r="B56" s="239">
        <v>46</v>
      </c>
      <c r="C56" s="106" t="s">
        <v>479</v>
      </c>
      <c r="D56" s="240">
        <v>343</v>
      </c>
      <c r="E56" s="254">
        <f>SUM(E51-E52+E53+E54-E55)</f>
        <v>-2.9103830456733704E-10</v>
      </c>
      <c r="F56" s="255">
        <f>SUM(F51-F52+F53+F54-F55)</f>
        <v>0</v>
      </c>
      <c r="G56" s="255">
        <f>SUM(G51-G52+G53+G54-G55)</f>
        <v>0</v>
      </c>
      <c r="H56" s="254">
        <f>SUM(H51-H52+H53+H54-H55)</f>
        <v>672276.9199999999</v>
      </c>
      <c r="I56" s="237">
        <v>0</v>
      </c>
    </row>
    <row r="57" spans="2:9" s="105" customFormat="1" ht="33.75" customHeight="1">
      <c r="B57" s="94"/>
      <c r="C57" s="107"/>
      <c r="D57" s="94"/>
      <c r="E57" s="195"/>
      <c r="F57" s="195"/>
      <c r="G57" s="195"/>
      <c r="H57" s="195"/>
      <c r="I57" s="195"/>
    </row>
    <row r="58" spans="2:9" s="105" customFormat="1" ht="46.5" customHeight="1">
      <c r="B58" s="241"/>
      <c r="C58" s="242" t="s">
        <v>536</v>
      </c>
      <c r="D58" s="243"/>
      <c r="E58" s="244"/>
      <c r="F58" s="244"/>
      <c r="G58" s="244"/>
      <c r="H58" s="244"/>
      <c r="I58" s="244"/>
    </row>
    <row r="59" spans="2:9" s="105" customFormat="1" ht="30" customHeight="1">
      <c r="B59" s="94"/>
      <c r="C59" s="196" t="s">
        <v>530</v>
      </c>
      <c r="D59" s="107"/>
      <c r="E59" s="108" t="s">
        <v>381</v>
      </c>
      <c r="F59" s="108"/>
      <c r="G59" s="337" t="s">
        <v>480</v>
      </c>
      <c r="H59" s="337"/>
      <c r="I59" s="337"/>
    </row>
  </sheetData>
  <sheetProtection/>
  <mergeCells count="10">
    <mergeCell ref="G59:I59"/>
    <mergeCell ref="B6:I6"/>
    <mergeCell ref="B7:I7"/>
    <mergeCell ref="B9:B10"/>
    <mergeCell ref="C9:C10"/>
    <mergeCell ref="E9:E10"/>
    <mergeCell ref="F9:F10"/>
    <mergeCell ref="G9:H9"/>
    <mergeCell ref="I9:I10"/>
    <mergeCell ref="D9:D10"/>
  </mergeCells>
  <printOptions/>
  <pageMargins left="0.75" right="0.75" top="1" bottom="1" header="0.5" footer="0.5"/>
  <pageSetup fitToHeight="1" fitToWidth="1" horizontalDpi="600" verticalDpi="600" orientation="portrait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03"/>
  <sheetViews>
    <sheetView zoomScalePageLayoutView="0" workbookViewId="0" topLeftCell="C5">
      <selection activeCell="G14" sqref="G14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61" customWidth="1"/>
    <col min="5" max="7" width="20.7109375" style="2" customWidth="1"/>
    <col min="8" max="8" width="20.85156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3" s="227" customFormat="1" ht="26.25">
      <c r="D3" s="274"/>
    </row>
    <row r="4" spans="4:8" s="227" customFormat="1" ht="26.25">
      <c r="D4" s="274"/>
      <c r="H4" s="272" t="s">
        <v>16</v>
      </c>
    </row>
    <row r="5" spans="2:4" s="234" customFormat="1" ht="26.25">
      <c r="B5" s="228" t="s">
        <v>501</v>
      </c>
      <c r="C5" s="227"/>
      <c r="D5" s="275"/>
    </row>
    <row r="6" spans="2:4" s="234" customFormat="1" ht="26.25">
      <c r="B6" s="228" t="s">
        <v>507</v>
      </c>
      <c r="C6" s="227"/>
      <c r="D6" s="275"/>
    </row>
    <row r="7" s="227" customFormat="1" ht="26.25">
      <c r="D7" s="274"/>
    </row>
    <row r="8" spans="2:9" s="227" customFormat="1" ht="26.25">
      <c r="B8" s="315" t="s">
        <v>69</v>
      </c>
      <c r="C8" s="315"/>
      <c r="D8" s="315"/>
      <c r="E8" s="315"/>
      <c r="F8" s="315"/>
      <c r="G8" s="315"/>
      <c r="H8" s="315"/>
      <c r="I8" s="228"/>
    </row>
    <row r="9" spans="3:9" ht="15.75">
      <c r="C9" s="1"/>
      <c r="D9" s="62"/>
      <c r="E9" s="1"/>
      <c r="F9" s="1"/>
      <c r="G9" s="1"/>
      <c r="H9" s="9" t="s">
        <v>6</v>
      </c>
      <c r="I9" s="1"/>
    </row>
    <row r="10" spans="2:24" ht="25.5" customHeight="1">
      <c r="B10" s="351" t="s">
        <v>13</v>
      </c>
      <c r="C10" s="351" t="s">
        <v>36</v>
      </c>
      <c r="D10" s="320" t="s">
        <v>503</v>
      </c>
      <c r="E10" s="320" t="s">
        <v>505</v>
      </c>
      <c r="F10" s="352" t="s">
        <v>540</v>
      </c>
      <c r="G10" s="353"/>
      <c r="H10" s="318" t="s">
        <v>542</v>
      </c>
      <c r="I10" s="354"/>
      <c r="J10" s="355"/>
      <c r="K10" s="354"/>
      <c r="L10" s="355"/>
      <c r="M10" s="354"/>
      <c r="N10" s="355"/>
      <c r="O10" s="354"/>
      <c r="P10" s="355"/>
      <c r="Q10" s="354"/>
      <c r="R10" s="355"/>
      <c r="S10" s="355"/>
      <c r="T10" s="355"/>
      <c r="U10" s="7"/>
      <c r="V10" s="7"/>
      <c r="W10" s="7"/>
      <c r="X10" s="7"/>
    </row>
    <row r="11" spans="2:24" ht="40.5" customHeight="1">
      <c r="B11" s="351"/>
      <c r="C11" s="351"/>
      <c r="D11" s="321"/>
      <c r="E11" s="321"/>
      <c r="F11" s="3" t="s">
        <v>3</v>
      </c>
      <c r="G11" s="3" t="s">
        <v>81</v>
      </c>
      <c r="H11" s="319"/>
      <c r="I11" s="354"/>
      <c r="J11" s="354"/>
      <c r="K11" s="354"/>
      <c r="L11" s="354"/>
      <c r="M11" s="354"/>
      <c r="N11" s="354"/>
      <c r="O11" s="354"/>
      <c r="P11" s="355"/>
      <c r="Q11" s="354"/>
      <c r="R11" s="355"/>
      <c r="S11" s="355"/>
      <c r="T11" s="355"/>
      <c r="U11" s="7"/>
      <c r="V11" s="7"/>
      <c r="W11" s="7"/>
      <c r="X11" s="7"/>
    </row>
    <row r="12" spans="2:24" s="84" customFormat="1" ht="35.25" customHeight="1">
      <c r="B12" s="109" t="s">
        <v>94</v>
      </c>
      <c r="C12" s="110" t="s">
        <v>262</v>
      </c>
      <c r="D12" s="263">
        <v>7959622.67</v>
      </c>
      <c r="E12" s="263">
        <v>8600000</v>
      </c>
      <c r="F12" s="263">
        <v>2050000</v>
      </c>
      <c r="G12" s="263">
        <v>1606803.23</v>
      </c>
      <c r="H12" s="168">
        <f aca="true" t="shared" si="0" ref="H12:H17">SUM(G12/E12*100)</f>
        <v>18.683758488372092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2:24" s="84" customFormat="1" ht="36.75" customHeight="1">
      <c r="B13" s="109" t="s">
        <v>95</v>
      </c>
      <c r="C13" s="110" t="s">
        <v>481</v>
      </c>
      <c r="D13" s="263">
        <v>11157730.72</v>
      </c>
      <c r="E13" s="263">
        <v>12090000</v>
      </c>
      <c r="F13" s="263">
        <v>2828000</v>
      </c>
      <c r="G13" s="263">
        <v>2249050.68</v>
      </c>
      <c r="H13" s="168">
        <f t="shared" si="0"/>
        <v>18.602569727047147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2:24" s="84" customFormat="1" ht="35.25" customHeight="1">
      <c r="B14" s="109" t="s">
        <v>96</v>
      </c>
      <c r="C14" s="110" t="s">
        <v>482</v>
      </c>
      <c r="D14" s="263">
        <v>13154970.66</v>
      </c>
      <c r="E14" s="263">
        <v>14254110</v>
      </c>
      <c r="F14" s="263">
        <v>3334212</v>
      </c>
      <c r="G14" s="263">
        <v>2651631.81</v>
      </c>
      <c r="H14" s="168">
        <f t="shared" si="0"/>
        <v>18.602577151432115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2:24" s="84" customFormat="1" ht="36" customHeight="1">
      <c r="B15" s="109" t="s">
        <v>97</v>
      </c>
      <c r="C15" s="110" t="s">
        <v>491</v>
      </c>
      <c r="D15" s="263">
        <f>SUM(D16:D17)</f>
        <v>12</v>
      </c>
      <c r="E15" s="263">
        <f>SUM(E16:E17)</f>
        <v>11</v>
      </c>
      <c r="F15" s="263">
        <f>SUM(F16:F17)</f>
        <v>12</v>
      </c>
      <c r="G15" s="263">
        <f>SUM(G16:G17)</f>
        <v>12</v>
      </c>
      <c r="H15" s="168">
        <f t="shared" si="0"/>
        <v>109.09090909090908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2:24" s="84" customFormat="1" ht="36" customHeight="1">
      <c r="B16" s="109" t="s">
        <v>486</v>
      </c>
      <c r="C16" s="111" t="s">
        <v>483</v>
      </c>
      <c r="D16" s="263">
        <v>10</v>
      </c>
      <c r="E16" s="263">
        <v>10</v>
      </c>
      <c r="F16" s="263">
        <v>10</v>
      </c>
      <c r="G16" s="263">
        <v>10</v>
      </c>
      <c r="H16" s="168">
        <f t="shared" si="0"/>
        <v>100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2:24" s="84" customFormat="1" ht="36" customHeight="1">
      <c r="B17" s="109" t="s">
        <v>485</v>
      </c>
      <c r="C17" s="111" t="s">
        <v>484</v>
      </c>
      <c r="D17" s="263">
        <v>2</v>
      </c>
      <c r="E17" s="263">
        <v>1</v>
      </c>
      <c r="F17" s="263">
        <v>2</v>
      </c>
      <c r="G17" s="263">
        <v>2</v>
      </c>
      <c r="H17" s="168">
        <f t="shared" si="0"/>
        <v>200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</row>
    <row r="18" spans="2:24" s="84" customFormat="1" ht="30" customHeight="1">
      <c r="B18" s="109" t="s">
        <v>427</v>
      </c>
      <c r="C18" s="112" t="s">
        <v>37</v>
      </c>
      <c r="D18" s="263">
        <v>45180</v>
      </c>
      <c r="E18" s="263">
        <v>0</v>
      </c>
      <c r="F18" s="263">
        <v>0</v>
      </c>
      <c r="G18" s="263">
        <v>0</v>
      </c>
      <c r="H18" s="168"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2:24" s="84" customFormat="1" ht="30" customHeight="1">
      <c r="B19" s="109" t="s">
        <v>428</v>
      </c>
      <c r="C19" s="112" t="s">
        <v>215</v>
      </c>
      <c r="D19" s="264">
        <v>2</v>
      </c>
      <c r="E19" s="263">
        <v>0</v>
      </c>
      <c r="F19" s="263">
        <v>0</v>
      </c>
      <c r="G19" s="263">
        <v>0</v>
      </c>
      <c r="H19" s="168">
        <v>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2:24" s="84" customFormat="1" ht="30" customHeight="1">
      <c r="B20" s="109" t="s">
        <v>429</v>
      </c>
      <c r="C20" s="112" t="s">
        <v>38</v>
      </c>
      <c r="D20" s="264">
        <v>0</v>
      </c>
      <c r="E20" s="263">
        <v>0</v>
      </c>
      <c r="F20" s="263">
        <v>0</v>
      </c>
      <c r="G20" s="263">
        <v>0</v>
      </c>
      <c r="H20" s="168">
        <v>0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2:24" s="84" customFormat="1" ht="30" customHeight="1">
      <c r="B21" s="109" t="s">
        <v>430</v>
      </c>
      <c r="C21" s="112" t="s">
        <v>216</v>
      </c>
      <c r="D21" s="264">
        <v>0</v>
      </c>
      <c r="E21" s="263">
        <v>0</v>
      </c>
      <c r="F21" s="263">
        <v>0</v>
      </c>
      <c r="G21" s="263">
        <v>0</v>
      </c>
      <c r="H21" s="168">
        <v>0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</row>
    <row r="22" spans="2:24" s="84" customFormat="1" ht="30" customHeight="1">
      <c r="B22" s="109" t="s">
        <v>431</v>
      </c>
      <c r="C22" s="113" t="s">
        <v>39</v>
      </c>
      <c r="D22" s="264">
        <v>0</v>
      </c>
      <c r="E22" s="263">
        <v>0</v>
      </c>
      <c r="F22" s="263">
        <v>0</v>
      </c>
      <c r="G22" s="263">
        <v>0</v>
      </c>
      <c r="H22" s="168">
        <v>0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3" spans="2:24" s="84" customFormat="1" ht="37.5">
      <c r="B23" s="109" t="s">
        <v>432</v>
      </c>
      <c r="C23" s="117" t="s">
        <v>217</v>
      </c>
      <c r="D23" s="265">
        <v>0</v>
      </c>
      <c r="E23" s="263">
        <v>0</v>
      </c>
      <c r="F23" s="263">
        <v>0</v>
      </c>
      <c r="G23" s="263">
        <v>0</v>
      </c>
      <c r="H23" s="168">
        <v>0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2:24" s="84" customFormat="1" ht="30" customHeight="1">
      <c r="B24" s="109" t="s">
        <v>433</v>
      </c>
      <c r="C24" s="113" t="s">
        <v>40</v>
      </c>
      <c r="D24" s="265">
        <v>0</v>
      </c>
      <c r="E24" s="263">
        <v>0</v>
      </c>
      <c r="F24" s="263">
        <v>0</v>
      </c>
      <c r="G24" s="263">
        <v>0</v>
      </c>
      <c r="H24" s="168">
        <v>0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</row>
    <row r="25" spans="2:24" s="84" customFormat="1" ht="30" customHeight="1">
      <c r="B25" s="109" t="s">
        <v>434</v>
      </c>
      <c r="C25" s="112" t="s">
        <v>218</v>
      </c>
      <c r="D25" s="265">
        <v>0</v>
      </c>
      <c r="E25" s="263">
        <v>0</v>
      </c>
      <c r="F25" s="263">
        <v>0</v>
      </c>
      <c r="G25" s="263">
        <v>0</v>
      </c>
      <c r="H25" s="168">
        <v>0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</row>
    <row r="26" spans="2:24" s="84" customFormat="1" ht="30" customHeight="1">
      <c r="B26" s="109" t="s">
        <v>435</v>
      </c>
      <c r="C26" s="113" t="s">
        <v>264</v>
      </c>
      <c r="D26" s="265">
        <v>0</v>
      </c>
      <c r="E26" s="263">
        <v>0</v>
      </c>
      <c r="F26" s="263">
        <v>0</v>
      </c>
      <c r="G26" s="263">
        <v>0</v>
      </c>
      <c r="H26" s="168">
        <v>0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2:24" s="84" customFormat="1" ht="30" customHeight="1">
      <c r="B27" s="109" t="s">
        <v>129</v>
      </c>
      <c r="C27" s="113" t="s">
        <v>263</v>
      </c>
      <c r="D27" s="265">
        <v>0</v>
      </c>
      <c r="E27" s="263">
        <v>0</v>
      </c>
      <c r="F27" s="263">
        <v>0</v>
      </c>
      <c r="G27" s="263">
        <v>0</v>
      </c>
      <c r="H27" s="168">
        <v>0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</row>
    <row r="28" spans="2:24" s="84" customFormat="1" ht="30" customHeight="1">
      <c r="B28" s="109" t="s">
        <v>436</v>
      </c>
      <c r="C28" s="113" t="s">
        <v>219</v>
      </c>
      <c r="D28" s="265">
        <v>0</v>
      </c>
      <c r="E28" s="263">
        <v>0</v>
      </c>
      <c r="F28" s="263">
        <v>0</v>
      </c>
      <c r="G28" s="263">
        <v>0</v>
      </c>
      <c r="H28" s="168">
        <v>0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2:24" s="84" customFormat="1" ht="30" customHeight="1">
      <c r="B29" s="109" t="s">
        <v>437</v>
      </c>
      <c r="C29" s="113" t="s">
        <v>220</v>
      </c>
      <c r="D29" s="265">
        <v>0</v>
      </c>
      <c r="E29" s="263">
        <v>0</v>
      </c>
      <c r="F29" s="263">
        <v>0</v>
      </c>
      <c r="G29" s="263">
        <v>0</v>
      </c>
      <c r="H29" s="168">
        <v>0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2:24" s="84" customFormat="1" ht="30" customHeight="1">
      <c r="B30" s="109" t="s">
        <v>438</v>
      </c>
      <c r="C30" s="113" t="s">
        <v>526</v>
      </c>
      <c r="D30" s="265">
        <v>982925.84</v>
      </c>
      <c r="E30" s="265">
        <v>1360000</v>
      </c>
      <c r="F30" s="263">
        <v>205000</v>
      </c>
      <c r="G30" s="263">
        <v>200617.28</v>
      </c>
      <c r="H30" s="168">
        <f>SUM(G30/E30*100)</f>
        <v>14.751270588235293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2:24" s="84" customFormat="1" ht="30" customHeight="1">
      <c r="B31" s="109" t="s">
        <v>439</v>
      </c>
      <c r="C31" s="113" t="s">
        <v>221</v>
      </c>
      <c r="D31" s="265">
        <v>3</v>
      </c>
      <c r="E31" s="265">
        <v>3</v>
      </c>
      <c r="F31" s="263">
        <v>3</v>
      </c>
      <c r="G31" s="263">
        <v>3</v>
      </c>
      <c r="H31" s="168">
        <f>SUM(G31/E31*100)</f>
        <v>100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2:24" s="84" customFormat="1" ht="30" customHeight="1">
      <c r="B32" s="109" t="s">
        <v>440</v>
      </c>
      <c r="C32" s="113" t="s">
        <v>41</v>
      </c>
      <c r="D32" s="265">
        <v>318216.8</v>
      </c>
      <c r="E32" s="265">
        <v>426000</v>
      </c>
      <c r="F32" s="263">
        <v>60000</v>
      </c>
      <c r="G32" s="263">
        <v>53752.17</v>
      </c>
      <c r="H32" s="168">
        <f>SUM(G32/E32*100)</f>
        <v>12.617880281690141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2:24" s="84" customFormat="1" ht="30" customHeight="1">
      <c r="B33" s="109" t="s">
        <v>441</v>
      </c>
      <c r="C33" s="113" t="s">
        <v>222</v>
      </c>
      <c r="D33" s="265">
        <v>14419.37</v>
      </c>
      <c r="E33" s="265">
        <v>0</v>
      </c>
      <c r="F33" s="263">
        <v>0</v>
      </c>
      <c r="G33" s="263">
        <v>0</v>
      </c>
      <c r="H33" s="168">
        <v>0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2:24" s="98" customFormat="1" ht="30" customHeight="1">
      <c r="B34" s="109" t="s">
        <v>442</v>
      </c>
      <c r="C34" s="114" t="s">
        <v>223</v>
      </c>
      <c r="D34" s="265">
        <v>102959</v>
      </c>
      <c r="E34" s="265">
        <v>236000</v>
      </c>
      <c r="F34" s="263">
        <v>3000</v>
      </c>
      <c r="G34" s="263">
        <v>0</v>
      </c>
      <c r="H34" s="168">
        <f>SUM(G34/E34*100)</f>
        <v>0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2:24" s="84" customFormat="1" ht="30" customHeight="1">
      <c r="B35" s="109" t="s">
        <v>443</v>
      </c>
      <c r="C35" s="113" t="s">
        <v>42</v>
      </c>
      <c r="D35" s="265">
        <v>0</v>
      </c>
      <c r="E35" s="265">
        <v>0</v>
      </c>
      <c r="F35" s="263">
        <v>0</v>
      </c>
      <c r="G35" s="263">
        <v>0</v>
      </c>
      <c r="H35" s="168">
        <v>0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2:24" s="84" customFormat="1" ht="30" customHeight="1">
      <c r="B36" s="109" t="s">
        <v>444</v>
      </c>
      <c r="C36" s="113" t="s">
        <v>82</v>
      </c>
      <c r="D36" s="265">
        <v>0</v>
      </c>
      <c r="E36" s="265">
        <v>0</v>
      </c>
      <c r="F36" s="263">
        <v>0</v>
      </c>
      <c r="G36" s="263">
        <v>0</v>
      </c>
      <c r="H36" s="168">
        <v>0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2:24" s="84" customFormat="1" ht="30" customHeight="1">
      <c r="B37" s="109" t="s">
        <v>137</v>
      </c>
      <c r="C37" s="113" t="s">
        <v>43</v>
      </c>
      <c r="D37" s="265">
        <v>270078.26</v>
      </c>
      <c r="E37" s="265">
        <v>80000</v>
      </c>
      <c r="F37" s="263">
        <v>0</v>
      </c>
      <c r="G37" s="263">
        <v>0</v>
      </c>
      <c r="H37" s="168">
        <v>0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2:24" s="84" customFormat="1" ht="30" customHeight="1">
      <c r="B38" s="109" t="s">
        <v>445</v>
      </c>
      <c r="C38" s="113" t="s">
        <v>82</v>
      </c>
      <c r="D38" s="265">
        <v>4</v>
      </c>
      <c r="E38" s="265">
        <v>1</v>
      </c>
      <c r="F38" s="263">
        <v>0</v>
      </c>
      <c r="G38" s="263">
        <v>0</v>
      </c>
      <c r="H38" s="168">
        <v>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2:24" s="84" customFormat="1" ht="30" customHeight="1">
      <c r="B39" s="109" t="s">
        <v>446</v>
      </c>
      <c r="C39" s="113" t="s">
        <v>44</v>
      </c>
      <c r="D39" s="265">
        <v>0</v>
      </c>
      <c r="E39" s="265">
        <v>0</v>
      </c>
      <c r="F39" s="263">
        <v>0</v>
      </c>
      <c r="G39" s="263">
        <v>0</v>
      </c>
      <c r="H39" s="168">
        <v>0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2:24" s="84" customFormat="1" ht="30" customHeight="1">
      <c r="B40" s="109" t="s">
        <v>447</v>
      </c>
      <c r="C40" s="113" t="s">
        <v>45</v>
      </c>
      <c r="D40" s="265">
        <v>0</v>
      </c>
      <c r="E40" s="265">
        <v>0</v>
      </c>
      <c r="F40" s="263">
        <v>0</v>
      </c>
      <c r="G40" s="263">
        <v>0</v>
      </c>
      <c r="H40" s="168">
        <v>0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2:24" s="84" customFormat="1" ht="30" customHeight="1">
      <c r="B41" s="109" t="s">
        <v>448</v>
      </c>
      <c r="C41" s="113" t="s">
        <v>46</v>
      </c>
      <c r="D41" s="265">
        <v>0</v>
      </c>
      <c r="E41" s="265">
        <v>0</v>
      </c>
      <c r="F41" s="263">
        <v>0</v>
      </c>
      <c r="G41" s="263">
        <v>0</v>
      </c>
      <c r="H41" s="168">
        <v>0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2:24" s="84" customFormat="1" ht="30" customHeight="1">
      <c r="B42" s="109" t="s">
        <v>141</v>
      </c>
      <c r="C42" s="113" t="s">
        <v>47</v>
      </c>
      <c r="D42" s="265">
        <v>69512</v>
      </c>
      <c r="E42" s="265">
        <v>100000</v>
      </c>
      <c r="F42" s="263">
        <v>0</v>
      </c>
      <c r="G42" s="263">
        <v>0</v>
      </c>
      <c r="H42" s="168">
        <f>SUM(G42/E42*100)</f>
        <v>0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2:24" s="84" customFormat="1" ht="18.75">
      <c r="B43" s="94"/>
      <c r="C43" s="93"/>
      <c r="D43" s="116"/>
      <c r="E43" s="93"/>
      <c r="F43" s="94"/>
      <c r="G43" s="94"/>
      <c r="H43" s="94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2:24" s="84" customFormat="1" ht="18.75">
      <c r="B44" s="94"/>
      <c r="C44" s="93" t="s">
        <v>492</v>
      </c>
      <c r="D44" s="116"/>
      <c r="E44" s="93"/>
      <c r="F44" s="94"/>
      <c r="G44" s="94"/>
      <c r="H44" s="94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2:24" s="84" customFormat="1" ht="27" customHeight="1">
      <c r="B45" s="94"/>
      <c r="C45" s="350" t="s">
        <v>493</v>
      </c>
      <c r="D45" s="350"/>
      <c r="E45" s="350"/>
      <c r="F45" s="350"/>
      <c r="G45" s="94"/>
      <c r="H45" s="94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2:24" s="84" customFormat="1" ht="27" customHeight="1">
      <c r="B46" s="94"/>
      <c r="C46" s="125" t="s">
        <v>532</v>
      </c>
      <c r="D46" s="93"/>
      <c r="E46" s="93"/>
      <c r="F46" s="93"/>
      <c r="G46" s="94"/>
      <c r="H46" s="94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2:24" s="84" customFormat="1" ht="27" customHeight="1">
      <c r="B47" s="94"/>
      <c r="C47" s="348" t="s">
        <v>543</v>
      </c>
      <c r="D47" s="349"/>
      <c r="E47" s="349"/>
      <c r="F47" s="349"/>
      <c r="G47" s="349"/>
      <c r="H47" s="34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2:24" ht="15.75">
      <c r="B48" s="10"/>
      <c r="C48" s="210" t="s">
        <v>544</v>
      </c>
      <c r="D48" s="63"/>
      <c r="E48" s="11"/>
      <c r="F48" s="10"/>
      <c r="G48" s="10"/>
      <c r="H48" s="1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10"/>
      <c r="C49" s="11"/>
      <c r="D49" s="63"/>
      <c r="E49" s="11"/>
      <c r="F49" s="10"/>
      <c r="G49" s="10"/>
      <c r="H49" s="1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24" customHeight="1">
      <c r="B50" s="72" t="s">
        <v>521</v>
      </c>
      <c r="C50" s="5"/>
      <c r="D50" s="61" t="s">
        <v>87</v>
      </c>
      <c r="E50" s="11"/>
      <c r="F50" s="2" t="s">
        <v>90</v>
      </c>
      <c r="G50" s="10"/>
      <c r="H50" s="1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10"/>
      <c r="C51" s="11"/>
      <c r="D51" s="63"/>
      <c r="E51" s="11"/>
      <c r="F51" s="10"/>
      <c r="G51" s="10"/>
      <c r="H51" s="1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10"/>
      <c r="C52" s="7"/>
      <c r="D52" s="64"/>
      <c r="E52" s="7"/>
      <c r="F52" s="10"/>
      <c r="G52" s="10"/>
      <c r="H52" s="1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10"/>
      <c r="C53" s="7"/>
      <c r="D53" s="64"/>
      <c r="E53" s="7"/>
      <c r="F53" s="10"/>
      <c r="G53" s="10"/>
      <c r="H53" s="1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10"/>
      <c r="C54" s="7"/>
      <c r="D54" s="64"/>
      <c r="E54" s="7"/>
      <c r="F54" s="10"/>
      <c r="G54" s="10"/>
      <c r="H54" s="1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10"/>
      <c r="C55" s="12"/>
      <c r="D55" s="65"/>
      <c r="E55" s="12"/>
      <c r="F55" s="10"/>
      <c r="G55" s="10"/>
      <c r="H55" s="1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ht="15.75">
      <c r="B56" s="10"/>
      <c r="C56" s="12"/>
      <c r="D56" s="65"/>
      <c r="E56" s="12"/>
      <c r="F56" s="10"/>
      <c r="G56" s="10"/>
      <c r="H56" s="1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ht="15.75">
      <c r="B57" s="10"/>
      <c r="C57" s="12"/>
      <c r="D57" s="65"/>
      <c r="E57" s="12"/>
      <c r="F57" s="10"/>
      <c r="G57" s="10"/>
      <c r="H57" s="1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0" ht="15.75">
      <c r="B58" s="10"/>
      <c r="C58" s="12"/>
      <c r="D58" s="65"/>
      <c r="E58" s="12"/>
      <c r="F58" s="10"/>
      <c r="G58" s="10"/>
      <c r="H58" s="1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10"/>
      <c r="C59" s="12"/>
      <c r="D59" s="65"/>
      <c r="E59" s="12"/>
      <c r="F59" s="10"/>
      <c r="G59" s="10"/>
      <c r="H59" s="1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10"/>
      <c r="C60" s="12"/>
      <c r="D60" s="65"/>
      <c r="E60" s="12"/>
      <c r="F60" s="10"/>
      <c r="G60" s="10"/>
      <c r="H60" s="1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10"/>
      <c r="C61" s="7"/>
      <c r="D61" s="64"/>
      <c r="E61" s="7"/>
      <c r="F61" s="10"/>
      <c r="G61" s="10"/>
      <c r="H61" s="1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10"/>
      <c r="C62" s="7"/>
      <c r="D62" s="64"/>
      <c r="E62" s="7"/>
      <c r="F62" s="10"/>
      <c r="G62" s="10"/>
      <c r="H62" s="1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10"/>
      <c r="C63" s="7"/>
      <c r="D63" s="64"/>
      <c r="E63" s="7"/>
      <c r="F63" s="10"/>
      <c r="G63" s="10"/>
      <c r="H63" s="1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10"/>
      <c r="C64" s="12"/>
      <c r="D64" s="65"/>
      <c r="E64" s="12"/>
      <c r="F64" s="10"/>
      <c r="G64" s="10"/>
      <c r="H64" s="1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10"/>
      <c r="C65" s="12"/>
      <c r="D65" s="65"/>
      <c r="E65" s="12"/>
      <c r="F65" s="10"/>
      <c r="G65" s="10"/>
      <c r="H65" s="10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ht="15.75">
      <c r="B66" s="10"/>
      <c r="C66" s="12"/>
      <c r="D66" s="65"/>
      <c r="E66" s="12"/>
      <c r="F66" s="10"/>
      <c r="G66" s="10"/>
      <c r="H66" s="10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5.75">
      <c r="B67" s="10"/>
      <c r="C67" s="12"/>
      <c r="D67" s="65"/>
      <c r="E67" s="12"/>
      <c r="F67" s="10"/>
      <c r="G67" s="10"/>
      <c r="H67" s="1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16" ht="15.75">
      <c r="B68" s="7"/>
      <c r="C68" s="7"/>
      <c r="D68" s="6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ht="15.75">
      <c r="B102" s="7"/>
      <c r="C102" s="7"/>
      <c r="D102" s="6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ht="15.75">
      <c r="B103" s="7"/>
      <c r="C103" s="7"/>
      <c r="D103" s="6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</sheetData>
  <sheetProtection/>
  <mergeCells count="21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C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75" right="0.75" top="1" bottom="1" header="0.5" footer="0.5"/>
  <pageSetup fitToHeight="1" fitToWidth="1" horizontalDpi="600" verticalDpi="600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view="pageBreakPreview" zoomScale="86" zoomScaleNormal="75" zoomScaleSheetLayoutView="86" zoomScalePageLayoutView="0" workbookViewId="0" topLeftCell="A1">
      <selection activeCell="E5" sqref="E5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5" width="50.7109375" style="2" customWidth="1"/>
    <col min="6" max="6" width="16.281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spans="5:8" s="227" customFormat="1" ht="26.25">
      <c r="E2" s="259" t="s">
        <v>17</v>
      </c>
      <c r="F2" s="276"/>
      <c r="G2" s="276"/>
      <c r="H2" s="276"/>
    </row>
    <row r="3" spans="2:8" s="228" customFormat="1" ht="25.5">
      <c r="B3" s="228" t="s">
        <v>511</v>
      </c>
      <c r="F3" s="277"/>
      <c r="G3" s="277"/>
      <c r="H3" s="277"/>
    </row>
    <row r="4" spans="2:8" s="228" customFormat="1" ht="25.5">
      <c r="B4" s="228" t="s">
        <v>502</v>
      </c>
      <c r="F4" s="277"/>
      <c r="G4" s="277"/>
      <c r="H4" s="277"/>
    </row>
    <row r="5" spans="6:8" s="227" customFormat="1" ht="26.25">
      <c r="F5" s="276"/>
      <c r="G5" s="276"/>
      <c r="H5" s="276"/>
    </row>
    <row r="6" spans="6:8" s="227" customFormat="1" ht="26.25">
      <c r="F6" s="276"/>
      <c r="G6" s="276"/>
      <c r="H6" s="276"/>
    </row>
    <row r="7" spans="2:8" s="227" customFormat="1" ht="26.25">
      <c r="B7" s="356" t="s">
        <v>70</v>
      </c>
      <c r="C7" s="356"/>
      <c r="D7" s="356"/>
      <c r="E7" s="356"/>
      <c r="F7" s="279"/>
      <c r="G7" s="279"/>
      <c r="H7" s="279"/>
    </row>
    <row r="8" spans="3:8" s="227" customFormat="1" ht="16.5" customHeight="1">
      <c r="C8" s="278"/>
      <c r="D8" s="278"/>
      <c r="E8" s="278"/>
      <c r="F8" s="278"/>
      <c r="G8" s="277"/>
      <c r="H8" s="276"/>
    </row>
    <row r="9" spans="2:18" ht="25.5" customHeight="1">
      <c r="B9" s="357" t="s">
        <v>13</v>
      </c>
      <c r="C9" s="357" t="s">
        <v>487</v>
      </c>
      <c r="D9" s="358" t="s">
        <v>344</v>
      </c>
      <c r="E9" s="358" t="s">
        <v>343</v>
      </c>
      <c r="F9" s="60"/>
      <c r="G9" s="60"/>
      <c r="H9" s="60"/>
      <c r="I9" s="354"/>
      <c r="J9" s="355"/>
      <c r="K9" s="354"/>
      <c r="L9" s="355"/>
      <c r="M9" s="354"/>
      <c r="N9" s="355"/>
      <c r="O9" s="354"/>
      <c r="P9" s="355"/>
      <c r="Q9" s="355"/>
      <c r="R9" s="355"/>
    </row>
    <row r="10" spans="2:18" ht="36.75" customHeight="1">
      <c r="B10" s="357"/>
      <c r="C10" s="357"/>
      <c r="D10" s="359"/>
      <c r="E10" s="359"/>
      <c r="F10" s="59"/>
      <c r="G10" s="59"/>
      <c r="H10" s="60"/>
      <c r="I10" s="354"/>
      <c r="J10" s="354"/>
      <c r="K10" s="354"/>
      <c r="L10" s="354"/>
      <c r="M10" s="354"/>
      <c r="N10" s="355"/>
      <c r="O10" s="354"/>
      <c r="P10" s="355"/>
      <c r="Q10" s="355"/>
      <c r="R10" s="355"/>
    </row>
    <row r="11" spans="2:18" s="84" customFormat="1" ht="36.75" customHeight="1">
      <c r="B11" s="74"/>
      <c r="C11" s="73" t="s">
        <v>258</v>
      </c>
      <c r="D11" s="166">
        <v>10</v>
      </c>
      <c r="E11" s="166">
        <v>2</v>
      </c>
      <c r="F11" s="118"/>
      <c r="G11" s="118"/>
      <c r="H11" s="118"/>
      <c r="I11" s="119"/>
      <c r="J11" s="119"/>
      <c r="K11" s="119"/>
      <c r="L11" s="119"/>
      <c r="M11" s="119"/>
      <c r="N11" s="94"/>
      <c r="O11" s="119"/>
      <c r="P11" s="94"/>
      <c r="Q11" s="94"/>
      <c r="R11" s="94"/>
    </row>
    <row r="12" spans="2:18" s="84" customFormat="1" ht="18.75">
      <c r="B12" s="97" t="s">
        <v>94</v>
      </c>
      <c r="C12" s="120" t="s">
        <v>48</v>
      </c>
      <c r="D12" s="86"/>
      <c r="E12" s="86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2:18" s="84" customFormat="1" ht="18.75">
      <c r="B13" s="97" t="s">
        <v>95</v>
      </c>
      <c r="C13" s="121" t="s">
        <v>257</v>
      </c>
      <c r="D13" s="86"/>
      <c r="E13" s="86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2:18" s="84" customFormat="1" ht="18.75">
      <c r="B14" s="97" t="s">
        <v>96</v>
      </c>
      <c r="C14" s="121"/>
      <c r="D14" s="86"/>
      <c r="E14" s="86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2:18" s="84" customFormat="1" ht="18.75">
      <c r="B15" s="97" t="s">
        <v>97</v>
      </c>
      <c r="C15" s="121"/>
      <c r="D15" s="86"/>
      <c r="E15" s="8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2:18" s="84" customFormat="1" ht="18.75">
      <c r="B16" s="97" t="s">
        <v>98</v>
      </c>
      <c r="C16" s="121"/>
      <c r="D16" s="86"/>
      <c r="E16" s="86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2:18" s="84" customFormat="1" ht="13.5" customHeight="1">
      <c r="B17" s="81"/>
      <c r="C17" s="121"/>
      <c r="D17" s="86"/>
      <c r="E17" s="86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2:18" s="84" customFormat="1" ht="18.75">
      <c r="B18" s="97" t="s">
        <v>99</v>
      </c>
      <c r="C18" s="120" t="s">
        <v>49</v>
      </c>
      <c r="D18" s="86"/>
      <c r="E18" s="86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2:18" s="84" customFormat="1" ht="18.75">
      <c r="B19" s="97" t="s">
        <v>100</v>
      </c>
      <c r="C19" s="82" t="s">
        <v>257</v>
      </c>
      <c r="D19" s="86"/>
      <c r="E19" s="86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2:18" s="84" customFormat="1" ht="18.75">
      <c r="B20" s="97" t="s">
        <v>101</v>
      </c>
      <c r="C20" s="82"/>
      <c r="D20" s="86"/>
      <c r="E20" s="86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2:18" s="84" customFormat="1" ht="18.75">
      <c r="B21" s="97" t="s">
        <v>102</v>
      </c>
      <c r="C21" s="82"/>
      <c r="D21" s="86"/>
      <c r="E21" s="86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2:18" s="48" customFormat="1" ht="36.75" customHeight="1">
      <c r="B22" s="122"/>
      <c r="C22" s="120" t="s">
        <v>259</v>
      </c>
      <c r="D22" s="167">
        <v>10</v>
      </c>
      <c r="E22" s="167">
        <v>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2:18" s="84" customFormat="1" ht="18.75">
      <c r="B23" s="124"/>
      <c r="C23" s="125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6:18" s="84" customFormat="1" ht="18.75"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3:18" s="84" customFormat="1" ht="18.75">
      <c r="C25" s="84" t="s">
        <v>260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3:18" s="84" customFormat="1" ht="18.75">
      <c r="C26" s="84" t="s">
        <v>261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6:18" s="84" customFormat="1" ht="18.75"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6:18" s="84" customFormat="1" ht="18.75"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2:18" s="84" customFormat="1" ht="18.75">
      <c r="B29" s="84" t="s">
        <v>488</v>
      </c>
      <c r="C29" s="91" t="s">
        <v>525</v>
      </c>
      <c r="D29" s="92" t="s">
        <v>87</v>
      </c>
      <c r="E29" s="92" t="s">
        <v>345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9:18" ht="15.75"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9:18" ht="15.75">
      <c r="I31" s="7"/>
      <c r="J31" s="7"/>
      <c r="K31" s="7"/>
      <c r="L31" s="7"/>
      <c r="M31" s="7"/>
      <c r="N31" s="7"/>
      <c r="O31" s="7"/>
      <c r="P31" s="7"/>
      <c r="Q31" s="7"/>
      <c r="R31" s="7"/>
    </row>
  </sheetData>
  <sheetProtection/>
  <mergeCells count="15">
    <mergeCell ref="R9:R10"/>
    <mergeCell ref="K9:K10"/>
    <mergeCell ref="L9:L10"/>
    <mergeCell ref="M9:M10"/>
    <mergeCell ref="N9:N10"/>
    <mergeCell ref="Q9:Q10"/>
    <mergeCell ref="O9:O10"/>
    <mergeCell ref="P9:P10"/>
    <mergeCell ref="B7:E7"/>
    <mergeCell ref="I9:I10"/>
    <mergeCell ref="J9:J10"/>
    <mergeCell ref="B9:B10"/>
    <mergeCell ref="C9:C10"/>
    <mergeCell ref="D9:D10"/>
    <mergeCell ref="E9:E10"/>
  </mergeCells>
  <printOptions/>
  <pageMargins left="0.47" right="0.38" top="1" bottom="1" header="0.5" footer="0.5"/>
  <pageSetup fitToHeight="1" fitToWidth="1"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view="pageBreakPreview" zoomScale="60" zoomScaleNormal="75" zoomScalePageLayoutView="0" workbookViewId="0" topLeftCell="A1">
      <selection activeCell="A1" sqref="A1:IV8"/>
    </sheetView>
  </sheetViews>
  <sheetFormatPr defaultColWidth="9.140625" defaultRowHeight="12.75"/>
  <cols>
    <col min="1" max="2" width="9.140625" style="2" customWidth="1"/>
    <col min="3" max="3" width="56.00390625" style="2" customWidth="1"/>
    <col min="4" max="4" width="11.00390625" style="2" customWidth="1"/>
    <col min="5" max="16" width="9.140625" style="2" customWidth="1"/>
    <col min="17" max="17" width="22.28125" style="2" customWidth="1"/>
    <col min="18" max="18" width="13.140625" style="7" customWidth="1"/>
    <col min="19" max="16384" width="9.140625" style="2" customWidth="1"/>
  </cols>
  <sheetData>
    <row r="1" s="227" customFormat="1" ht="26.25">
      <c r="R1" s="276"/>
    </row>
    <row r="2" spans="2:18" s="227" customFormat="1" ht="26.25">
      <c r="B2" s="228" t="s">
        <v>501</v>
      </c>
      <c r="Q2" s="259" t="s">
        <v>382</v>
      </c>
      <c r="R2" s="276"/>
    </row>
    <row r="3" spans="2:18" s="227" customFormat="1" ht="26.25">
      <c r="B3" s="228" t="s">
        <v>507</v>
      </c>
      <c r="R3" s="276"/>
    </row>
    <row r="4" spans="5:18" s="227" customFormat="1" ht="26.25">
      <c r="E4" s="280"/>
      <c r="R4" s="276"/>
    </row>
    <row r="5" spans="2:18" s="227" customFormat="1" ht="26.25">
      <c r="B5" s="315" t="s">
        <v>83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276"/>
    </row>
    <row r="6" spans="5:18" s="227" customFormat="1" ht="26.25">
      <c r="E6" s="260"/>
      <c r="F6" s="260"/>
      <c r="G6" s="260"/>
      <c r="H6" s="260"/>
      <c r="I6" s="260"/>
      <c r="J6" s="260"/>
      <c r="K6" s="260"/>
      <c r="L6" s="260"/>
      <c r="R6" s="276"/>
    </row>
    <row r="7" spans="3:18" s="227" customFormat="1" ht="26.25"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</row>
    <row r="8" spans="3:18" s="227" customFormat="1" ht="26.25"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</row>
    <row r="9" ht="15.75">
      <c r="E9" s="13"/>
    </row>
    <row r="10" spans="2:18" ht="15.75">
      <c r="B10" s="360" t="s">
        <v>12</v>
      </c>
      <c r="C10" s="316" t="s">
        <v>8</v>
      </c>
      <c r="D10" s="365" t="s">
        <v>522</v>
      </c>
      <c r="E10" s="316" t="s">
        <v>31</v>
      </c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17" t="s">
        <v>9</v>
      </c>
      <c r="R10" s="20"/>
    </row>
    <row r="11" spans="2:17" ht="16.5" customHeight="1">
      <c r="B11" s="361"/>
      <c r="C11" s="316"/>
      <c r="D11" s="365"/>
      <c r="E11" s="363" t="s">
        <v>19</v>
      </c>
      <c r="F11" s="363" t="s">
        <v>20</v>
      </c>
      <c r="G11" s="363" t="s">
        <v>21</v>
      </c>
      <c r="H11" s="363" t="s">
        <v>22</v>
      </c>
      <c r="I11" s="363" t="s">
        <v>23</v>
      </c>
      <c r="J11" s="363" t="s">
        <v>24</v>
      </c>
      <c r="K11" s="363" t="s">
        <v>25</v>
      </c>
      <c r="L11" s="363" t="s">
        <v>26</v>
      </c>
      <c r="M11" s="363" t="s">
        <v>27</v>
      </c>
      <c r="N11" s="363" t="s">
        <v>28</v>
      </c>
      <c r="O11" s="363" t="s">
        <v>29</v>
      </c>
      <c r="P11" s="363" t="s">
        <v>30</v>
      </c>
      <c r="Q11" s="17" t="s">
        <v>524</v>
      </c>
    </row>
    <row r="12" spans="2:17" ht="32.25" customHeight="1">
      <c r="B12" s="362"/>
      <c r="C12" s="316"/>
      <c r="D12" s="365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17" t="s">
        <v>523</v>
      </c>
    </row>
    <row r="13" spans="2:17" ht="15.75">
      <c r="B13" s="44" t="s">
        <v>94</v>
      </c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5.75">
      <c r="B14" s="44" t="s">
        <v>95</v>
      </c>
      <c r="C14" s="1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2:17" ht="15.75">
      <c r="B15" s="44" t="s">
        <v>96</v>
      </c>
      <c r="C15" s="1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2:18" ht="15.75">
      <c r="B16" s="44" t="s">
        <v>97</v>
      </c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7" ht="15.75">
      <c r="B17" s="44" t="s">
        <v>98</v>
      </c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.75">
      <c r="B18" s="44" t="s">
        <v>99</v>
      </c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5.75">
      <c r="B19" s="44" t="s">
        <v>100</v>
      </c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5.75">
      <c r="B20" s="44" t="s">
        <v>101</v>
      </c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5.75">
      <c r="B21" s="44" t="s">
        <v>102</v>
      </c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5.75">
      <c r="B22" s="44" t="s">
        <v>103</v>
      </c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5.75">
      <c r="B23" s="44" t="s">
        <v>104</v>
      </c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5.75">
      <c r="B24" s="44" t="s">
        <v>105</v>
      </c>
      <c r="C24" s="19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15.75">
      <c r="B25" s="44" t="s">
        <v>106</v>
      </c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17" ht="15.75">
      <c r="B26" s="44" t="s">
        <v>107</v>
      </c>
      <c r="C26" s="1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2:17" ht="15.75">
      <c r="B27" s="44" t="s">
        <v>108</v>
      </c>
      <c r="C27" s="1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3:17" ht="24.7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ht="15.75">
      <c r="C29" s="14" t="s">
        <v>10</v>
      </c>
    </row>
    <row r="30" spans="3:18" s="1" customFormat="1" ht="15" customHeight="1"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R30" s="7"/>
    </row>
    <row r="33" spans="2:14" ht="15.75">
      <c r="B33" s="2" t="s">
        <v>521</v>
      </c>
      <c r="C33" s="5"/>
      <c r="D33" s="42" t="s">
        <v>87</v>
      </c>
      <c r="N33" s="43" t="s">
        <v>91</v>
      </c>
    </row>
  </sheetData>
  <sheetProtection/>
  <mergeCells count="20"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C30:P30"/>
    <mergeCell ref="L11:L12"/>
    <mergeCell ref="M11:M12"/>
    <mergeCell ref="N11:N12"/>
    <mergeCell ref="O11:O12"/>
    <mergeCell ref="J11:J12"/>
    <mergeCell ref="D10:D12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view="pageBreakPreview" zoomScale="60" zoomScaleNormal="75" zoomScalePageLayoutView="0" workbookViewId="0" topLeftCell="A1">
      <selection activeCell="G5" sqref="G5"/>
    </sheetView>
  </sheetViews>
  <sheetFormatPr defaultColWidth="9.140625" defaultRowHeight="12.75"/>
  <cols>
    <col min="1" max="1" width="9.140625" style="25" customWidth="1"/>
    <col min="2" max="2" width="14.8515625" style="25" customWidth="1"/>
    <col min="3" max="3" width="31.00390625" style="25" customWidth="1"/>
    <col min="4" max="4" width="30.28125" style="25" customWidth="1"/>
    <col min="5" max="5" width="28.421875" style="25" customWidth="1"/>
    <col min="6" max="6" width="15.7109375" style="25" customWidth="1"/>
    <col min="7" max="7" width="14.421875" style="25" customWidth="1"/>
    <col min="8" max="8" width="28.421875" style="25" customWidth="1"/>
    <col min="9" max="9" width="15.421875" style="25" customWidth="1"/>
    <col min="10" max="10" width="17.28125" style="25" customWidth="1"/>
    <col min="11" max="11" width="16.7109375" style="25" customWidth="1"/>
    <col min="12" max="12" width="14.8515625" style="25" customWidth="1"/>
    <col min="13" max="13" width="17.57421875" style="25" customWidth="1"/>
    <col min="14" max="14" width="21.28125" style="25" customWidth="1"/>
    <col min="15" max="15" width="18.8515625" style="25" customWidth="1"/>
    <col min="16" max="16" width="15.57421875" style="25" customWidth="1"/>
    <col min="17" max="16384" width="9.140625" style="25" customWidth="1"/>
  </cols>
  <sheetData>
    <row r="2" s="281" customFormat="1" ht="33.75" customHeight="1">
      <c r="H2" s="272" t="s">
        <v>18</v>
      </c>
    </row>
    <row r="3" s="281" customFormat="1" ht="26.25">
      <c r="B3" s="282" t="s">
        <v>501</v>
      </c>
    </row>
    <row r="4" s="281" customFormat="1" ht="26.25">
      <c r="B4" s="282" t="s">
        <v>507</v>
      </c>
    </row>
    <row r="5" s="281" customFormat="1" ht="26.25"/>
    <row r="6" s="281" customFormat="1" ht="26.25"/>
    <row r="7" spans="2:16" s="281" customFormat="1" ht="26.25">
      <c r="B7" s="368" t="s">
        <v>80</v>
      </c>
      <c r="C7" s="368"/>
      <c r="D7" s="368"/>
      <c r="E7" s="368"/>
      <c r="F7" s="368"/>
      <c r="G7" s="368"/>
      <c r="H7" s="368"/>
      <c r="I7" s="284"/>
      <c r="J7" s="284"/>
      <c r="K7" s="284"/>
      <c r="L7" s="284"/>
      <c r="M7" s="284"/>
      <c r="N7" s="284"/>
      <c r="O7" s="284"/>
      <c r="P7" s="284"/>
    </row>
    <row r="8" spans="3:16" s="281" customFormat="1" ht="26.25"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</row>
    <row r="9" spans="3:16" s="281" customFormat="1" ht="26.25">
      <c r="C9" s="283"/>
      <c r="D9" s="283"/>
      <c r="E9" s="283"/>
      <c r="F9" s="283"/>
      <c r="G9" s="283"/>
      <c r="H9" s="283"/>
      <c r="I9" s="285"/>
      <c r="J9" s="283"/>
      <c r="K9" s="283"/>
      <c r="L9" s="283"/>
      <c r="M9" s="283"/>
      <c r="N9" s="283"/>
      <c r="O9" s="283"/>
      <c r="P9" s="283"/>
    </row>
    <row r="11" spans="2:17" s="126" customFormat="1" ht="46.5" customHeight="1">
      <c r="B11" s="375" t="s">
        <v>13</v>
      </c>
      <c r="C11" s="376"/>
      <c r="D11" s="369" t="s">
        <v>503</v>
      </c>
      <c r="E11" s="369" t="s">
        <v>505</v>
      </c>
      <c r="F11" s="371" t="s">
        <v>540</v>
      </c>
      <c r="G11" s="372"/>
      <c r="H11" s="369" t="s">
        <v>542</v>
      </c>
      <c r="Q11" s="127"/>
    </row>
    <row r="12" spans="2:8" s="126" customFormat="1" ht="29.25" customHeight="1">
      <c r="B12" s="375"/>
      <c r="C12" s="376"/>
      <c r="D12" s="370"/>
      <c r="E12" s="370"/>
      <c r="F12" s="373"/>
      <c r="G12" s="374"/>
      <c r="H12" s="370"/>
    </row>
    <row r="13" spans="2:10" s="126" customFormat="1" ht="64.5" customHeight="1">
      <c r="B13" s="128" t="s">
        <v>94</v>
      </c>
      <c r="C13" s="129" t="s">
        <v>77</v>
      </c>
      <c r="D13" s="266">
        <v>0</v>
      </c>
      <c r="E13" s="266">
        <v>0</v>
      </c>
      <c r="F13" s="367">
        <v>0</v>
      </c>
      <c r="G13" s="367"/>
      <c r="H13" s="266">
        <v>0</v>
      </c>
      <c r="I13" s="209"/>
      <c r="J13" s="131"/>
    </row>
    <row r="14" spans="2:10" s="126" customFormat="1" ht="64.5" customHeight="1">
      <c r="B14" s="128" t="s">
        <v>95</v>
      </c>
      <c r="C14" s="129" t="s">
        <v>78</v>
      </c>
      <c r="D14" s="266">
        <v>0</v>
      </c>
      <c r="E14" s="266">
        <v>0</v>
      </c>
      <c r="F14" s="367">
        <v>0</v>
      </c>
      <c r="G14" s="367"/>
      <c r="H14" s="266">
        <v>0</v>
      </c>
      <c r="I14" s="209"/>
      <c r="J14" s="131"/>
    </row>
    <row r="15" spans="2:9" s="126" customFormat="1" ht="65.25" customHeight="1">
      <c r="B15" s="128" t="s">
        <v>96</v>
      </c>
      <c r="C15" s="129" t="s">
        <v>79</v>
      </c>
      <c r="D15" s="266">
        <v>0</v>
      </c>
      <c r="E15" s="266">
        <v>0</v>
      </c>
      <c r="F15" s="367">
        <v>0</v>
      </c>
      <c r="G15" s="367"/>
      <c r="H15" s="266">
        <v>0</v>
      </c>
      <c r="I15" s="209"/>
    </row>
    <row r="16" s="126" customFormat="1" ht="18.75"/>
    <row r="17" s="126" customFormat="1" ht="18.75"/>
    <row r="18" spans="2:7" s="126" customFormat="1" ht="18.75">
      <c r="B18" s="126" t="s">
        <v>520</v>
      </c>
      <c r="C18" s="132"/>
      <c r="D18" s="131" t="s">
        <v>87</v>
      </c>
      <c r="G18" s="133" t="s">
        <v>88</v>
      </c>
    </row>
  </sheetData>
  <sheetProtection/>
  <mergeCells count="10">
    <mergeCell ref="F15:G15"/>
    <mergeCell ref="B7:H7"/>
    <mergeCell ref="H11:H12"/>
    <mergeCell ref="F11:G12"/>
    <mergeCell ref="F13:G13"/>
    <mergeCell ref="F14:G14"/>
    <mergeCell ref="E11:E12"/>
    <mergeCell ref="B11:B12"/>
    <mergeCell ref="D11:D12"/>
    <mergeCell ref="C11:C12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1"/>
  <sheetViews>
    <sheetView view="pageBreakPreview" zoomScale="75" zoomScaleSheetLayoutView="75" zoomScalePageLayoutView="0" workbookViewId="0" topLeftCell="A1">
      <selection activeCell="A2" sqref="A2:IV6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41.00390625" style="2" customWidth="1"/>
    <col min="4" max="4" width="31.8515625" style="2" customWidth="1"/>
    <col min="5" max="5" width="31.28125" style="2" customWidth="1"/>
    <col min="6" max="6" width="23.7109375" style="2" customWidth="1"/>
    <col min="7" max="7" width="24.7109375" style="2" customWidth="1"/>
    <col min="8" max="8" width="35.57421875" style="2" customWidth="1"/>
    <col min="9" max="9" width="29.8515625" style="2" customWidth="1"/>
    <col min="10" max="10" width="29.140625" style="2" customWidth="1"/>
    <col min="11" max="11" width="33.0039062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2" s="271" customFormat="1" ht="27.75" customHeight="1">
      <c r="H2" s="272" t="s">
        <v>32</v>
      </c>
    </row>
    <row r="3" spans="2:15" s="281" customFormat="1" ht="26.25">
      <c r="B3" s="282" t="s">
        <v>501</v>
      </c>
      <c r="N3" s="379"/>
      <c r="O3" s="379"/>
    </row>
    <row r="4" spans="2:15" s="281" customFormat="1" ht="26.25">
      <c r="B4" s="282" t="s">
        <v>502</v>
      </c>
      <c r="N4" s="282"/>
      <c r="O4" s="271" t="s">
        <v>11</v>
      </c>
    </row>
    <row r="5" spans="3:15" s="281" customFormat="1" ht="26.25"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</row>
    <row r="6" spans="2:15" s="281" customFormat="1" ht="26.25">
      <c r="B6" s="368" t="s">
        <v>84</v>
      </c>
      <c r="C6" s="368"/>
      <c r="D6" s="368"/>
      <c r="E6" s="368"/>
      <c r="F6" s="368"/>
      <c r="G6" s="368"/>
      <c r="H6" s="368"/>
      <c r="I6" s="286"/>
      <c r="J6" s="286"/>
      <c r="K6" s="286"/>
      <c r="L6" s="286"/>
      <c r="M6" s="286"/>
      <c r="N6" s="286"/>
      <c r="O6" s="286"/>
    </row>
    <row r="7" spans="3:15" ht="15.75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3:15" ht="15.75">
      <c r="C8" s="35"/>
      <c r="D8" s="35"/>
      <c r="F8" s="35"/>
      <c r="G8" s="35"/>
      <c r="H8" s="36" t="s">
        <v>6</v>
      </c>
      <c r="J8" s="35"/>
      <c r="K8" s="35"/>
      <c r="L8" s="35"/>
      <c r="M8" s="35"/>
      <c r="N8" s="35"/>
      <c r="O8" s="35"/>
    </row>
    <row r="9" spans="2:17" s="40" customFormat="1" ht="42" customHeight="1">
      <c r="B9" s="357" t="s">
        <v>13</v>
      </c>
      <c r="C9" s="377" t="s">
        <v>14</v>
      </c>
      <c r="D9" s="320" t="s">
        <v>503</v>
      </c>
      <c r="E9" s="320" t="s">
        <v>505</v>
      </c>
      <c r="F9" s="352" t="s">
        <v>540</v>
      </c>
      <c r="G9" s="380"/>
      <c r="H9" s="381" t="s">
        <v>541</v>
      </c>
      <c r="I9" s="37"/>
      <c r="J9" s="37"/>
      <c r="K9" s="37"/>
      <c r="L9" s="37"/>
      <c r="M9" s="37"/>
      <c r="N9" s="38"/>
      <c r="O9" s="39"/>
      <c r="P9" s="39"/>
      <c r="Q9" s="39"/>
    </row>
    <row r="10" spans="2:17" s="40" customFormat="1" ht="54" customHeight="1">
      <c r="B10" s="357"/>
      <c r="C10" s="378"/>
      <c r="D10" s="321"/>
      <c r="E10" s="321"/>
      <c r="F10" s="24" t="s">
        <v>3</v>
      </c>
      <c r="G10" s="41" t="s">
        <v>81</v>
      </c>
      <c r="H10" s="381"/>
      <c r="I10" s="39"/>
      <c r="J10" s="39"/>
      <c r="K10" s="39"/>
      <c r="L10" s="39"/>
      <c r="M10" s="39"/>
      <c r="N10" s="39"/>
      <c r="O10" s="39"/>
      <c r="P10" s="39"/>
      <c r="Q10" s="39"/>
    </row>
    <row r="11" spans="2:17" s="15" customFormat="1" ht="45" customHeight="1">
      <c r="B11" s="44" t="s">
        <v>94</v>
      </c>
      <c r="C11" s="34" t="s">
        <v>75</v>
      </c>
      <c r="D11" s="267">
        <v>0</v>
      </c>
      <c r="E11" s="267">
        <v>0</v>
      </c>
      <c r="F11" s="267">
        <v>0</v>
      </c>
      <c r="G11" s="267">
        <v>0</v>
      </c>
      <c r="H11" s="208">
        <v>0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2:17" s="15" customFormat="1" ht="45" customHeight="1">
      <c r="B12" s="44" t="s">
        <v>95</v>
      </c>
      <c r="C12" s="34" t="s">
        <v>76</v>
      </c>
      <c r="D12" s="267">
        <v>0</v>
      </c>
      <c r="E12" s="267">
        <v>0</v>
      </c>
      <c r="F12" s="267">
        <v>0</v>
      </c>
      <c r="G12" s="267">
        <v>0</v>
      </c>
      <c r="H12" s="208">
        <v>0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2:17" s="15" customFormat="1" ht="55.5" customHeight="1">
      <c r="B13" s="44" t="s">
        <v>96</v>
      </c>
      <c r="C13" s="34" t="s">
        <v>71</v>
      </c>
      <c r="D13" s="267">
        <v>0</v>
      </c>
      <c r="E13" s="267">
        <v>0</v>
      </c>
      <c r="F13" s="267">
        <v>0</v>
      </c>
      <c r="G13" s="267">
        <v>0</v>
      </c>
      <c r="H13" s="208">
        <v>0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2:17" s="15" customFormat="1" ht="45" customHeight="1">
      <c r="B14" s="44" t="s">
        <v>97</v>
      </c>
      <c r="C14" s="34" t="s">
        <v>72</v>
      </c>
      <c r="D14" s="267">
        <v>0</v>
      </c>
      <c r="E14" s="267">
        <v>0</v>
      </c>
      <c r="F14" s="267">
        <v>0</v>
      </c>
      <c r="G14" s="267">
        <v>0</v>
      </c>
      <c r="H14" s="208">
        <v>0</v>
      </c>
      <c r="I14" s="10"/>
      <c r="J14" s="10"/>
      <c r="K14" s="10"/>
      <c r="L14" s="10"/>
      <c r="M14" s="10"/>
      <c r="N14" s="10"/>
      <c r="O14" s="10"/>
      <c r="P14" s="10"/>
      <c r="Q14" s="10"/>
    </row>
    <row r="15" spans="2:17" s="15" customFormat="1" ht="45" customHeight="1">
      <c r="B15" s="44" t="s">
        <v>98</v>
      </c>
      <c r="C15" s="34" t="s">
        <v>73</v>
      </c>
      <c r="D15" s="267">
        <v>234814.1</v>
      </c>
      <c r="E15" s="267">
        <v>247000</v>
      </c>
      <c r="F15" s="267">
        <v>10000</v>
      </c>
      <c r="G15" s="267">
        <v>9263.5</v>
      </c>
      <c r="H15" s="208">
        <f>SUM(G15/E15*100)</f>
        <v>3.750404858299595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2:17" s="15" customFormat="1" ht="46.5" customHeight="1">
      <c r="B16" s="44" t="s">
        <v>99</v>
      </c>
      <c r="C16" s="34" t="s">
        <v>74</v>
      </c>
      <c r="D16" s="267">
        <v>572760</v>
      </c>
      <c r="E16" s="267">
        <v>306912</v>
      </c>
      <c r="F16" s="267">
        <v>64488</v>
      </c>
      <c r="G16" s="267">
        <v>35976</v>
      </c>
      <c r="H16" s="208">
        <f>SUM(G16/E16*100)</f>
        <v>11.721926806380981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2:17" s="15" customFormat="1" ht="46.5" customHeight="1">
      <c r="B17" s="44" t="s">
        <v>100</v>
      </c>
      <c r="C17" s="34" t="s">
        <v>85</v>
      </c>
      <c r="D17" s="267">
        <v>0</v>
      </c>
      <c r="E17" s="267">
        <v>0</v>
      </c>
      <c r="F17" s="267">
        <v>0</v>
      </c>
      <c r="G17" s="267">
        <v>0</v>
      </c>
      <c r="H17" s="208">
        <v>0</v>
      </c>
      <c r="I17" s="10"/>
      <c r="J17" s="10"/>
      <c r="K17" s="10"/>
      <c r="L17" s="10"/>
      <c r="M17" s="10"/>
      <c r="N17" s="10"/>
      <c r="O17" s="10"/>
      <c r="P17" s="10"/>
      <c r="Q17" s="10"/>
    </row>
    <row r="20" spans="2:7" ht="20.25" customHeight="1">
      <c r="B20" s="2" t="s">
        <v>504</v>
      </c>
      <c r="C20" s="5"/>
      <c r="D20" s="42" t="s">
        <v>87</v>
      </c>
      <c r="E20" s="42"/>
      <c r="G20" s="43" t="s">
        <v>88</v>
      </c>
    </row>
    <row r="21" spans="3:7" ht="20.25" customHeight="1">
      <c r="C21" s="5"/>
      <c r="D21" s="42"/>
      <c r="E21" s="42"/>
      <c r="G21" s="43"/>
    </row>
  </sheetData>
  <sheetProtection/>
  <mergeCells count="8">
    <mergeCell ref="B6:H6"/>
    <mergeCell ref="C9:C10"/>
    <mergeCell ref="D9:D10"/>
    <mergeCell ref="N3:O3"/>
    <mergeCell ref="B9:B10"/>
    <mergeCell ref="E9:E10"/>
    <mergeCell ref="F9:G9"/>
    <mergeCell ref="H9:H10"/>
  </mergeCells>
  <printOptions/>
  <pageMargins left="0.75" right="0.75" top="1" bottom="1" header="0.5" footer="0.5"/>
  <pageSetup horizontalDpi="600" verticalDpi="600" orientation="landscape" scale="61" r:id="rId1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7"/>
  <sheetViews>
    <sheetView view="pageBreakPreview" zoomScale="60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9.140625" style="2" customWidth="1"/>
    <col min="2" max="2" width="8.28125" style="2" customWidth="1"/>
    <col min="3" max="3" width="116.57421875" style="2" customWidth="1"/>
    <col min="4" max="4" width="20.140625" style="2" customWidth="1"/>
    <col min="5" max="5" width="19.140625" style="2" customWidth="1"/>
    <col min="6" max="6" width="18.7109375" style="2" customWidth="1"/>
    <col min="7" max="7" width="19.57421875" style="2" customWidth="1"/>
    <col min="8" max="8" width="36.00390625" style="2" customWidth="1"/>
    <col min="9" max="9" width="13.28125" style="2" customWidth="1"/>
    <col min="10" max="16384" width="9.140625" style="2" customWidth="1"/>
  </cols>
  <sheetData>
    <row r="2" spans="2:8" ht="15.75">
      <c r="B2" s="25"/>
      <c r="C2" s="25"/>
      <c r="D2" s="25"/>
      <c r="E2" s="25"/>
      <c r="H2" s="9" t="s">
        <v>33</v>
      </c>
    </row>
    <row r="3" spans="2:5" s="33" customFormat="1" ht="15.75">
      <c r="B3" s="25" t="s">
        <v>557</v>
      </c>
      <c r="C3" s="25"/>
      <c r="D3" s="25"/>
      <c r="E3" s="25"/>
    </row>
    <row r="4" spans="2:5" s="33" customFormat="1" ht="15.75">
      <c r="B4" s="25" t="s">
        <v>502</v>
      </c>
      <c r="C4" s="25"/>
      <c r="D4" s="25"/>
      <c r="E4" s="25"/>
    </row>
    <row r="5" spans="2:5" s="33" customFormat="1" ht="15.75">
      <c r="B5" s="25"/>
      <c r="C5" s="25"/>
      <c r="D5" s="25"/>
      <c r="E5" s="25"/>
    </row>
    <row r="6" spans="2:5" ht="21.75" customHeight="1">
      <c r="B6" s="314" t="s">
        <v>224</v>
      </c>
      <c r="C6" s="25"/>
      <c r="D6" s="25"/>
      <c r="E6" s="25"/>
    </row>
    <row r="8" s="42" customFormat="1" ht="15.75"/>
    <row r="9" s="42" customFormat="1" ht="15.75">
      <c r="H9" s="42" t="s">
        <v>6</v>
      </c>
    </row>
    <row r="10" spans="2:8" s="42" customFormat="1" ht="45.75" customHeight="1">
      <c r="B10" s="305" t="s">
        <v>12</v>
      </c>
      <c r="C10" s="308" t="s">
        <v>0</v>
      </c>
      <c r="D10" s="307" t="s">
        <v>558</v>
      </c>
      <c r="E10" s="307" t="s">
        <v>559</v>
      </c>
      <c r="F10" s="310" t="s">
        <v>613</v>
      </c>
      <c r="G10" s="308"/>
      <c r="H10" s="307" t="s">
        <v>614</v>
      </c>
    </row>
    <row r="11" spans="2:8" ht="42" customHeight="1">
      <c r="B11" s="306"/>
      <c r="C11" s="309"/>
      <c r="D11" s="306"/>
      <c r="E11" s="306"/>
      <c r="F11" s="311" t="s">
        <v>3</v>
      </c>
      <c r="G11" s="313" t="s">
        <v>81</v>
      </c>
      <c r="H11" s="312" t="s">
        <v>615</v>
      </c>
    </row>
    <row r="12" spans="2:8" ht="15.75">
      <c r="B12" s="306"/>
      <c r="C12" s="8" t="s">
        <v>1</v>
      </c>
      <c r="D12" s="8"/>
      <c r="E12" s="8"/>
      <c r="F12" s="8"/>
      <c r="G12" s="8"/>
      <c r="H12" s="8"/>
    </row>
    <row r="13" spans="2:8" ht="15.75">
      <c r="B13" s="8">
        <v>1</v>
      </c>
      <c r="C13" s="8" t="s">
        <v>560</v>
      </c>
      <c r="D13" s="304">
        <v>2962170</v>
      </c>
      <c r="E13" s="304">
        <v>2000000</v>
      </c>
      <c r="F13" s="304">
        <v>2000000</v>
      </c>
      <c r="G13" s="8">
        <v>0</v>
      </c>
      <c r="H13" s="8">
        <v>0</v>
      </c>
    </row>
    <row r="14" spans="2:8" ht="15.75">
      <c r="B14" s="8">
        <v>2</v>
      </c>
      <c r="C14" s="8" t="s">
        <v>561</v>
      </c>
      <c r="D14" s="304">
        <v>356130</v>
      </c>
      <c r="E14" s="8">
        <v>0</v>
      </c>
      <c r="F14" s="8">
        <v>0</v>
      </c>
      <c r="G14" s="8">
        <v>0</v>
      </c>
      <c r="H14" s="8">
        <v>0</v>
      </c>
    </row>
    <row r="15" spans="2:8" ht="15.75">
      <c r="B15" s="8">
        <v>3</v>
      </c>
      <c r="C15" s="8" t="s">
        <v>562</v>
      </c>
      <c r="D15" s="304">
        <v>714000</v>
      </c>
      <c r="E15" s="8">
        <v>0</v>
      </c>
      <c r="F15" s="8">
        <v>0</v>
      </c>
      <c r="G15" s="8">
        <v>0</v>
      </c>
      <c r="H15" s="8">
        <v>0</v>
      </c>
    </row>
    <row r="16" spans="2:8" ht="15.75">
      <c r="B16" s="8">
        <v>4</v>
      </c>
      <c r="C16" s="8" t="s">
        <v>563</v>
      </c>
      <c r="D16" s="8">
        <v>0</v>
      </c>
      <c r="E16" s="304">
        <v>30000</v>
      </c>
      <c r="F16" s="304">
        <v>30000</v>
      </c>
      <c r="G16" s="8">
        <v>0</v>
      </c>
      <c r="H16" s="8">
        <v>0</v>
      </c>
    </row>
    <row r="17" spans="2:8" ht="15.75">
      <c r="B17" s="8">
        <v>5</v>
      </c>
      <c r="C17" s="8" t="s">
        <v>564</v>
      </c>
      <c r="D17" s="8">
        <v>0</v>
      </c>
      <c r="E17" s="304">
        <v>20000</v>
      </c>
      <c r="F17" s="304">
        <v>20000</v>
      </c>
      <c r="G17" s="8">
        <v>0</v>
      </c>
      <c r="H17" s="8">
        <v>0</v>
      </c>
    </row>
    <row r="18" spans="2:8" ht="15.75">
      <c r="B18" s="8">
        <v>6</v>
      </c>
      <c r="C18" s="8" t="s">
        <v>565</v>
      </c>
      <c r="D18" s="8">
        <v>0</v>
      </c>
      <c r="E18" s="304">
        <v>10000</v>
      </c>
      <c r="F18" s="304">
        <v>10000</v>
      </c>
      <c r="G18" s="304">
        <v>8880</v>
      </c>
      <c r="H18" s="8">
        <v>88.8</v>
      </c>
    </row>
    <row r="19" spans="2:8" ht="15.75">
      <c r="B19" s="8">
        <v>7</v>
      </c>
      <c r="C19" s="8" t="s">
        <v>566</v>
      </c>
      <c r="D19" s="304">
        <v>678614.68</v>
      </c>
      <c r="E19" s="304">
        <v>185000</v>
      </c>
      <c r="F19" s="304">
        <v>185000</v>
      </c>
      <c r="G19" s="304">
        <v>55071.64</v>
      </c>
      <c r="H19" s="8">
        <v>29.77</v>
      </c>
    </row>
    <row r="20" spans="2:8" ht="15.75">
      <c r="B20" s="8">
        <v>8</v>
      </c>
      <c r="C20" s="8" t="s">
        <v>567</v>
      </c>
      <c r="D20" s="304">
        <v>270000</v>
      </c>
      <c r="E20" s="8">
        <v>0</v>
      </c>
      <c r="F20" s="8">
        <v>0</v>
      </c>
      <c r="G20" s="8">
        <v>0</v>
      </c>
      <c r="H20" s="8">
        <v>0</v>
      </c>
    </row>
    <row r="21" spans="2:8" ht="15.75">
      <c r="B21" s="8">
        <v>9</v>
      </c>
      <c r="C21" s="8" t="s">
        <v>568</v>
      </c>
      <c r="D21" s="304">
        <v>186986.4</v>
      </c>
      <c r="E21" s="8">
        <v>0</v>
      </c>
      <c r="F21" s="8">
        <v>0</v>
      </c>
      <c r="G21" s="8">
        <v>0</v>
      </c>
      <c r="H21" s="8">
        <v>0</v>
      </c>
    </row>
    <row r="22" spans="2:8" ht="15.75">
      <c r="B22" s="8">
        <v>10</v>
      </c>
      <c r="C22" s="8" t="s">
        <v>569</v>
      </c>
      <c r="D22" s="304">
        <v>253233.08</v>
      </c>
      <c r="E22" s="8">
        <v>0</v>
      </c>
      <c r="F22" s="8">
        <v>0</v>
      </c>
      <c r="G22" s="8">
        <v>0</v>
      </c>
      <c r="H22" s="8">
        <v>0</v>
      </c>
    </row>
    <row r="23" spans="2:8" ht="15.75">
      <c r="B23" s="8">
        <v>11</v>
      </c>
      <c r="C23" s="8" t="s">
        <v>570</v>
      </c>
      <c r="D23" s="304">
        <v>407472.82</v>
      </c>
      <c r="E23" s="304">
        <v>73600</v>
      </c>
      <c r="F23" s="304">
        <v>73600</v>
      </c>
      <c r="G23" s="304">
        <v>58574.3</v>
      </c>
      <c r="H23" s="8">
        <v>79.58</v>
      </c>
    </row>
    <row r="24" spans="2:8" ht="15.75">
      <c r="B24" s="8">
        <v>12</v>
      </c>
      <c r="C24" s="8" t="s">
        <v>571</v>
      </c>
      <c r="D24" s="304">
        <v>28577.9</v>
      </c>
      <c r="E24" s="8">
        <v>0</v>
      </c>
      <c r="F24" s="8">
        <v>0</v>
      </c>
      <c r="G24" s="8">
        <v>0</v>
      </c>
      <c r="H24" s="8">
        <v>0</v>
      </c>
    </row>
    <row r="25" spans="2:8" ht="15.75">
      <c r="B25" s="8">
        <v>13</v>
      </c>
      <c r="C25" s="8" t="s">
        <v>572</v>
      </c>
      <c r="D25" s="304">
        <v>141939</v>
      </c>
      <c r="E25" s="304">
        <v>50000</v>
      </c>
      <c r="F25" s="304">
        <v>50000</v>
      </c>
      <c r="G25" s="304">
        <v>44160</v>
      </c>
      <c r="H25" s="8">
        <v>88.32</v>
      </c>
    </row>
    <row r="26" spans="2:8" ht="15.75">
      <c r="B26" s="8">
        <v>14</v>
      </c>
      <c r="C26" s="8" t="s">
        <v>573</v>
      </c>
      <c r="D26" s="304">
        <v>237489</v>
      </c>
      <c r="E26" s="304">
        <v>26400</v>
      </c>
      <c r="F26" s="304">
        <v>26400</v>
      </c>
      <c r="G26" s="304">
        <v>26400</v>
      </c>
      <c r="H26" s="8">
        <v>100</v>
      </c>
    </row>
    <row r="27" spans="2:8" ht="15.75">
      <c r="B27" s="8">
        <v>15</v>
      </c>
      <c r="C27" s="8" t="s">
        <v>574</v>
      </c>
      <c r="D27" s="304">
        <v>448800</v>
      </c>
      <c r="E27" s="8">
        <v>0</v>
      </c>
      <c r="F27" s="8">
        <v>0</v>
      </c>
      <c r="G27" s="8">
        <v>0</v>
      </c>
      <c r="H27" s="8">
        <v>0</v>
      </c>
    </row>
    <row r="28" spans="2:8" ht="15.75">
      <c r="B28" s="8"/>
      <c r="C28" s="8" t="s">
        <v>2</v>
      </c>
      <c r="D28" s="8"/>
      <c r="E28" s="8"/>
      <c r="F28" s="8"/>
      <c r="G28" s="8"/>
      <c r="H28" s="8"/>
    </row>
    <row r="29" spans="2:8" ht="15.75">
      <c r="B29" s="8">
        <v>16</v>
      </c>
      <c r="C29" s="8" t="s">
        <v>575</v>
      </c>
      <c r="D29" s="304">
        <v>1500000</v>
      </c>
      <c r="E29" s="8">
        <v>0</v>
      </c>
      <c r="F29" s="8">
        <v>0</v>
      </c>
      <c r="G29" s="8">
        <v>0</v>
      </c>
      <c r="H29" s="8">
        <v>0</v>
      </c>
    </row>
    <row r="30" spans="2:8" ht="15.75">
      <c r="B30" s="8">
        <v>17</v>
      </c>
      <c r="C30" s="8" t="s">
        <v>576</v>
      </c>
      <c r="D30" s="304">
        <v>1351368</v>
      </c>
      <c r="E30" s="8">
        <v>0</v>
      </c>
      <c r="F30" s="8">
        <v>0</v>
      </c>
      <c r="G30" s="8">
        <v>0</v>
      </c>
      <c r="H30" s="8">
        <v>0</v>
      </c>
    </row>
    <row r="31" spans="2:8" ht="15.75">
      <c r="B31" s="8">
        <v>18</v>
      </c>
      <c r="C31" s="8" t="s">
        <v>577</v>
      </c>
      <c r="D31" s="304">
        <v>370000</v>
      </c>
      <c r="E31" s="8">
        <v>0</v>
      </c>
      <c r="F31" s="8">
        <v>0</v>
      </c>
      <c r="G31" s="8">
        <v>0</v>
      </c>
      <c r="H31" s="8">
        <v>0</v>
      </c>
    </row>
    <row r="32" spans="2:8" ht="15.75">
      <c r="B32" s="8">
        <v>19</v>
      </c>
      <c r="C32" s="8" t="s">
        <v>578</v>
      </c>
      <c r="D32" s="304">
        <v>1458648</v>
      </c>
      <c r="E32" s="304">
        <v>40000</v>
      </c>
      <c r="F32" s="304">
        <v>40000</v>
      </c>
      <c r="G32" s="304">
        <v>33977</v>
      </c>
      <c r="H32" s="8">
        <v>84.94</v>
      </c>
    </row>
    <row r="33" spans="2:8" ht="15.75">
      <c r="B33" s="8">
        <v>20</v>
      </c>
      <c r="C33" s="8" t="s">
        <v>579</v>
      </c>
      <c r="D33" s="8">
        <v>0</v>
      </c>
      <c r="E33" s="8" t="s">
        <v>580</v>
      </c>
      <c r="F33" s="8" t="s">
        <v>580</v>
      </c>
      <c r="G33" s="8">
        <v>0</v>
      </c>
      <c r="H33" s="8">
        <v>0</v>
      </c>
    </row>
    <row r="34" spans="2:8" ht="15.75">
      <c r="B34" s="8">
        <v>21</v>
      </c>
      <c r="C34" s="8" t="s">
        <v>581</v>
      </c>
      <c r="D34" s="8">
        <v>0</v>
      </c>
      <c r="E34" s="304">
        <v>190000</v>
      </c>
      <c r="F34" s="304">
        <v>190000</v>
      </c>
      <c r="G34" s="8">
        <v>0</v>
      </c>
      <c r="H34" s="8">
        <v>0</v>
      </c>
    </row>
    <row r="35" spans="2:8" ht="15.75">
      <c r="B35" s="8">
        <v>22</v>
      </c>
      <c r="C35" s="8" t="s">
        <v>582</v>
      </c>
      <c r="D35" s="304">
        <v>79548</v>
      </c>
      <c r="E35" s="8">
        <v>0</v>
      </c>
      <c r="F35" s="8">
        <v>0</v>
      </c>
      <c r="G35" s="8"/>
      <c r="H35" s="8">
        <v>0</v>
      </c>
    </row>
    <row r="36" spans="2:8" ht="15.75">
      <c r="B36" s="8">
        <v>23</v>
      </c>
      <c r="C36" s="8" t="s">
        <v>583</v>
      </c>
      <c r="D36" s="304">
        <v>121500</v>
      </c>
      <c r="E36" s="304">
        <v>7000</v>
      </c>
      <c r="F36" s="304">
        <v>7000</v>
      </c>
      <c r="G36" s="304">
        <v>1500</v>
      </c>
      <c r="H36" s="8">
        <v>21.43</v>
      </c>
    </row>
    <row r="37" spans="2:11" ht="15.75">
      <c r="B37" s="8">
        <v>24</v>
      </c>
      <c r="C37" s="8" t="s">
        <v>584</v>
      </c>
      <c r="D37" s="8">
        <v>0</v>
      </c>
      <c r="E37" s="304">
        <v>580000</v>
      </c>
      <c r="F37" s="304">
        <v>580000</v>
      </c>
      <c r="G37" s="8">
        <v>0</v>
      </c>
      <c r="H37" s="8">
        <v>0</v>
      </c>
      <c r="I37" s="7"/>
      <c r="J37" s="7"/>
      <c r="K37" s="7"/>
    </row>
    <row r="38" spans="2:8" ht="15.75">
      <c r="B38" s="8">
        <v>25</v>
      </c>
      <c r="C38" s="8" t="s">
        <v>585</v>
      </c>
      <c r="D38" s="8">
        <v>0</v>
      </c>
      <c r="E38" s="304">
        <v>100000</v>
      </c>
      <c r="F38" s="304">
        <v>100000</v>
      </c>
      <c r="G38" s="8">
        <v>0</v>
      </c>
      <c r="H38" s="8">
        <v>0</v>
      </c>
    </row>
    <row r="39" spans="2:8" ht="15.75">
      <c r="B39" s="8">
        <v>26</v>
      </c>
      <c r="C39" s="8" t="s">
        <v>586</v>
      </c>
      <c r="D39" s="8">
        <v>0</v>
      </c>
      <c r="E39" s="304">
        <v>50000</v>
      </c>
      <c r="F39" s="304">
        <v>50000</v>
      </c>
      <c r="G39" s="8">
        <v>0</v>
      </c>
      <c r="H39" s="8">
        <v>0</v>
      </c>
    </row>
    <row r="40" spans="2:8" ht="15.75">
      <c r="B40" s="8">
        <v>27</v>
      </c>
      <c r="C40" s="8" t="s">
        <v>587</v>
      </c>
      <c r="D40" s="304">
        <v>44268</v>
      </c>
      <c r="E40" s="8">
        <v>0</v>
      </c>
      <c r="F40" s="8">
        <v>0</v>
      </c>
      <c r="G40" s="8">
        <v>0</v>
      </c>
      <c r="H40" s="8">
        <v>0</v>
      </c>
    </row>
    <row r="41" spans="2:8" ht="15.75">
      <c r="B41" s="8">
        <v>28</v>
      </c>
      <c r="C41" s="8" t="s">
        <v>588</v>
      </c>
      <c r="D41" s="304">
        <v>10415280</v>
      </c>
      <c r="E41" s="304">
        <v>5260000</v>
      </c>
      <c r="F41" s="304">
        <v>5260000</v>
      </c>
      <c r="G41" s="8">
        <v>0</v>
      </c>
      <c r="H41" s="8">
        <v>0</v>
      </c>
    </row>
    <row r="42" spans="2:8" ht="15.75">
      <c r="B42" s="8">
        <v>29</v>
      </c>
      <c r="C42" s="8" t="s">
        <v>589</v>
      </c>
      <c r="D42" s="304">
        <v>395000</v>
      </c>
      <c r="E42" s="304">
        <v>400000</v>
      </c>
      <c r="F42" s="304">
        <v>400000</v>
      </c>
      <c r="G42" s="8">
        <v>0</v>
      </c>
      <c r="H42" s="8">
        <v>0</v>
      </c>
    </row>
    <row r="43" spans="2:8" ht="15.75">
      <c r="B43" s="8">
        <v>30</v>
      </c>
      <c r="C43" s="8" t="s">
        <v>590</v>
      </c>
      <c r="D43" s="304">
        <v>5246478</v>
      </c>
      <c r="E43" s="8">
        <v>0</v>
      </c>
      <c r="F43" s="8">
        <v>0</v>
      </c>
      <c r="G43" s="8">
        <v>0</v>
      </c>
      <c r="H43" s="8">
        <v>0</v>
      </c>
    </row>
    <row r="44" spans="2:8" ht="15.75">
      <c r="B44" s="8">
        <v>31</v>
      </c>
      <c r="C44" s="8" t="s">
        <v>591</v>
      </c>
      <c r="D44" s="304">
        <v>15984</v>
      </c>
      <c r="E44" s="8">
        <v>0</v>
      </c>
      <c r="F44" s="8">
        <v>0</v>
      </c>
      <c r="G44" s="8">
        <v>0</v>
      </c>
      <c r="H44" s="8">
        <v>0</v>
      </c>
    </row>
    <row r="45" spans="2:8" ht="15.75">
      <c r="B45" s="8">
        <v>32</v>
      </c>
      <c r="C45" s="8" t="s">
        <v>592</v>
      </c>
      <c r="D45" s="304">
        <v>246000</v>
      </c>
      <c r="E45" s="8">
        <v>0</v>
      </c>
      <c r="F45" s="8">
        <v>0</v>
      </c>
      <c r="G45" s="8">
        <v>0</v>
      </c>
      <c r="H45" s="8">
        <v>0</v>
      </c>
    </row>
    <row r="46" spans="2:8" ht="15.75">
      <c r="B46" s="8">
        <v>33</v>
      </c>
      <c r="C46" s="8" t="s">
        <v>593</v>
      </c>
      <c r="D46" s="304">
        <v>2404800</v>
      </c>
      <c r="E46" s="8">
        <v>0</v>
      </c>
      <c r="F46" s="8">
        <v>0</v>
      </c>
      <c r="G46" s="8">
        <v>0</v>
      </c>
      <c r="H46" s="8">
        <v>0</v>
      </c>
    </row>
    <row r="47" spans="2:8" ht="15.75">
      <c r="B47" s="8">
        <v>34</v>
      </c>
      <c r="C47" s="8" t="s">
        <v>594</v>
      </c>
      <c r="D47" s="304">
        <v>1080000</v>
      </c>
      <c r="E47" s="8">
        <v>0</v>
      </c>
      <c r="F47" s="8">
        <v>0</v>
      </c>
      <c r="G47" s="8">
        <v>0</v>
      </c>
      <c r="H47" s="8">
        <v>0</v>
      </c>
    </row>
    <row r="48" spans="2:8" ht="15.75">
      <c r="B48" s="8">
        <v>35</v>
      </c>
      <c r="C48" s="8" t="s">
        <v>595</v>
      </c>
      <c r="D48" s="304">
        <v>1278076.8</v>
      </c>
      <c r="E48" s="8">
        <v>0</v>
      </c>
      <c r="F48" s="8">
        <v>0</v>
      </c>
      <c r="G48" s="8">
        <v>0</v>
      </c>
      <c r="H48" s="8">
        <v>0</v>
      </c>
    </row>
    <row r="49" spans="2:8" ht="15.75">
      <c r="B49" s="8">
        <v>36</v>
      </c>
      <c r="C49" s="8" t="s">
        <v>596</v>
      </c>
      <c r="D49" s="304">
        <v>980000</v>
      </c>
      <c r="E49" s="8">
        <v>0</v>
      </c>
      <c r="F49" s="8">
        <v>0</v>
      </c>
      <c r="G49" s="8">
        <v>0</v>
      </c>
      <c r="H49" s="8">
        <v>0</v>
      </c>
    </row>
    <row r="50" spans="2:8" ht="15.75">
      <c r="B50" s="8">
        <v>37</v>
      </c>
      <c r="C50" s="8" t="s">
        <v>597</v>
      </c>
      <c r="D50" s="304">
        <v>204626.33</v>
      </c>
      <c r="E50" s="304">
        <v>35000</v>
      </c>
      <c r="F50" s="304">
        <v>35000</v>
      </c>
      <c r="G50" s="304">
        <v>17438.93</v>
      </c>
      <c r="H50" s="8">
        <v>49.83</v>
      </c>
    </row>
    <row r="51" spans="2:8" ht="15.75">
      <c r="B51" s="8">
        <v>38</v>
      </c>
      <c r="C51" s="8" t="s">
        <v>598</v>
      </c>
      <c r="D51" s="304">
        <v>176683.12</v>
      </c>
      <c r="E51" s="304">
        <v>58000</v>
      </c>
      <c r="F51" s="304">
        <v>58000</v>
      </c>
      <c r="G51" s="304">
        <v>19820.67</v>
      </c>
      <c r="H51" s="8">
        <v>34.17</v>
      </c>
    </row>
    <row r="52" spans="2:8" ht="15.75">
      <c r="B52" s="8">
        <v>39</v>
      </c>
      <c r="C52" s="8" t="s">
        <v>599</v>
      </c>
      <c r="D52" s="304">
        <v>187164.84</v>
      </c>
      <c r="E52" s="304">
        <v>77000</v>
      </c>
      <c r="F52" s="304">
        <v>77000</v>
      </c>
      <c r="G52" s="304">
        <v>48096.7</v>
      </c>
      <c r="H52" s="8">
        <v>62.46</v>
      </c>
    </row>
    <row r="53" spans="2:8" ht="15.75">
      <c r="B53" s="8">
        <v>40</v>
      </c>
      <c r="C53" s="8" t="s">
        <v>600</v>
      </c>
      <c r="D53" s="304">
        <v>399449.52</v>
      </c>
      <c r="E53" s="304">
        <v>97000</v>
      </c>
      <c r="F53" s="304">
        <v>97000</v>
      </c>
      <c r="G53" s="304">
        <v>83057.91</v>
      </c>
      <c r="H53" s="8">
        <v>85.63</v>
      </c>
    </row>
    <row r="54" spans="2:8" ht="15.75">
      <c r="B54" s="8">
        <v>41</v>
      </c>
      <c r="C54" s="8" t="s">
        <v>601</v>
      </c>
      <c r="D54" s="304">
        <v>147322.85</v>
      </c>
      <c r="E54" s="8">
        <v>0</v>
      </c>
      <c r="F54" s="8">
        <v>0</v>
      </c>
      <c r="G54" s="8">
        <v>0</v>
      </c>
      <c r="H54" s="8">
        <v>0</v>
      </c>
    </row>
    <row r="55" spans="2:8" ht="15.75">
      <c r="B55" s="8">
        <v>42</v>
      </c>
      <c r="C55" s="8" t="s">
        <v>602</v>
      </c>
      <c r="D55" s="304">
        <v>113800</v>
      </c>
      <c r="E55" s="8">
        <v>0</v>
      </c>
      <c r="F55" s="8">
        <v>0</v>
      </c>
      <c r="G55" s="8">
        <v>0</v>
      </c>
      <c r="H55" s="8">
        <v>0</v>
      </c>
    </row>
    <row r="56" spans="2:8" ht="15.75">
      <c r="B56" s="8">
        <v>43</v>
      </c>
      <c r="C56" s="8" t="s">
        <v>603</v>
      </c>
      <c r="D56" s="304">
        <v>24000</v>
      </c>
      <c r="E56" s="304">
        <v>32000</v>
      </c>
      <c r="F56" s="304">
        <v>32000</v>
      </c>
      <c r="G56" s="304">
        <v>32000</v>
      </c>
      <c r="H56" s="8">
        <v>100</v>
      </c>
    </row>
    <row r="57" spans="2:8" ht="15.75">
      <c r="B57" s="8">
        <v>44</v>
      </c>
      <c r="C57" s="8" t="s">
        <v>604</v>
      </c>
      <c r="D57" s="304">
        <v>76920</v>
      </c>
      <c r="E57" s="8">
        <v>0</v>
      </c>
      <c r="F57" s="8">
        <v>0</v>
      </c>
      <c r="G57" s="8">
        <v>0</v>
      </c>
      <c r="H57" s="8">
        <v>0</v>
      </c>
    </row>
    <row r="58" spans="2:8" ht="15.75">
      <c r="B58" s="8">
        <v>45</v>
      </c>
      <c r="C58" s="8" t="s">
        <v>605</v>
      </c>
      <c r="D58" s="304">
        <v>681660</v>
      </c>
      <c r="E58" s="304">
        <v>16212</v>
      </c>
      <c r="F58" s="304">
        <v>16212</v>
      </c>
      <c r="G58" s="8">
        <v>0</v>
      </c>
      <c r="H58" s="8">
        <v>0</v>
      </c>
    </row>
    <row r="59" spans="2:8" ht="15.75">
      <c r="B59" s="8">
        <v>46</v>
      </c>
      <c r="C59" s="8" t="s">
        <v>606</v>
      </c>
      <c r="D59" s="304">
        <v>369510</v>
      </c>
      <c r="E59" s="304">
        <v>65588</v>
      </c>
      <c r="F59" s="304">
        <v>65588</v>
      </c>
      <c r="G59" s="304">
        <v>51980</v>
      </c>
      <c r="H59" s="8">
        <v>79.25</v>
      </c>
    </row>
    <row r="60" spans="2:8" ht="15.75">
      <c r="B60" s="8">
        <v>47</v>
      </c>
      <c r="C60" s="8" t="s">
        <v>607</v>
      </c>
      <c r="D60" s="304">
        <v>849980</v>
      </c>
      <c r="E60" s="304">
        <v>79000</v>
      </c>
      <c r="F60" s="304">
        <v>79000</v>
      </c>
      <c r="G60" s="304">
        <v>69500</v>
      </c>
      <c r="H60" s="8">
        <v>87.97</v>
      </c>
    </row>
    <row r="61" spans="2:8" ht="15.75">
      <c r="B61" s="8">
        <v>48</v>
      </c>
      <c r="C61" s="8" t="s">
        <v>604</v>
      </c>
      <c r="D61" s="304">
        <v>76920</v>
      </c>
      <c r="E61" s="8">
        <v>0</v>
      </c>
      <c r="F61" s="8">
        <v>0</v>
      </c>
      <c r="G61" s="8">
        <v>0</v>
      </c>
      <c r="H61" s="8">
        <v>0</v>
      </c>
    </row>
    <row r="62" spans="2:8" ht="15.75">
      <c r="B62" s="8">
        <v>49</v>
      </c>
      <c r="C62" s="8" t="s">
        <v>608</v>
      </c>
      <c r="D62" s="304">
        <v>55800</v>
      </c>
      <c r="E62" s="8">
        <v>0</v>
      </c>
      <c r="F62" s="8">
        <v>0</v>
      </c>
      <c r="G62" s="8">
        <v>0</v>
      </c>
      <c r="H62" s="8">
        <v>0</v>
      </c>
    </row>
    <row r="63" spans="2:8" ht="15.75">
      <c r="B63" s="8">
        <v>50</v>
      </c>
      <c r="C63" s="8" t="s">
        <v>609</v>
      </c>
      <c r="D63" s="304">
        <v>127173.28</v>
      </c>
      <c r="E63" s="304">
        <v>115000</v>
      </c>
      <c r="F63" s="304">
        <v>115000</v>
      </c>
      <c r="G63" s="304">
        <v>9780.59</v>
      </c>
      <c r="H63" s="8">
        <v>8.5</v>
      </c>
    </row>
    <row r="64" spans="2:8" ht="15.75">
      <c r="B64" s="8">
        <v>51</v>
      </c>
      <c r="C64" s="8" t="s">
        <v>610</v>
      </c>
      <c r="D64" s="304">
        <v>18011</v>
      </c>
      <c r="E64" s="8">
        <v>0</v>
      </c>
      <c r="F64" s="8">
        <v>0</v>
      </c>
      <c r="G64" s="8">
        <v>0</v>
      </c>
      <c r="H64" s="8">
        <v>0</v>
      </c>
    </row>
    <row r="65" ht="15.75">
      <c r="B65" s="2" t="s">
        <v>611</v>
      </c>
    </row>
    <row r="66" spans="2:3" ht="15.75">
      <c r="B66" s="2" t="s">
        <v>616</v>
      </c>
      <c r="C66" s="2" t="s">
        <v>612</v>
      </c>
    </row>
    <row r="67" spans="4:6" ht="15.75">
      <c r="D67" s="2" t="s">
        <v>87</v>
      </c>
      <c r="F67" s="2" t="s">
        <v>90</v>
      </c>
    </row>
  </sheetData>
  <sheetProtection/>
  <printOptions/>
  <pageMargins left="0.53" right="0.75" top="0.98" bottom="1" header="0.5" footer="0.5"/>
  <pageSetup fitToHeight="1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2014-07-11T05:15:03Z</cp:lastPrinted>
  <dcterms:created xsi:type="dcterms:W3CDTF">2013-03-12T08:27:17Z</dcterms:created>
  <dcterms:modified xsi:type="dcterms:W3CDTF">2014-07-31T12:08:29Z</dcterms:modified>
  <cp:category/>
  <cp:version/>
  <cp:contentType/>
  <cp:contentStatus/>
</cp:coreProperties>
</file>