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Namenski" sheetId="1" r:id="rId1"/>
  </sheets>
  <definedNames>
    <definedName name="_xlnm.Print_Area" localSheetId="0">'Namenski'!$A$1:$Q$50</definedName>
  </definedNames>
  <calcPr fullCalcOnLoad="1"/>
</workbook>
</file>

<file path=xl/sharedStrings.xml><?xml version="1.0" encoding="utf-8"?>
<sst xmlns="http://schemas.openxmlformats.org/spreadsheetml/2006/main" count="81" uniqueCount="74">
  <si>
    <t>I</t>
  </si>
  <si>
    <t>III</t>
  </si>
  <si>
    <t>II</t>
  </si>
  <si>
    <t>1a</t>
  </si>
  <si>
    <t xml:space="preserve"> Набавка опреме</t>
  </si>
  <si>
    <t>Ред.бр.</t>
  </si>
  <si>
    <t xml:space="preserve">Сузбијање штетних организама на територији градске општине Обреновац </t>
  </si>
  <si>
    <t>УКУПНО:</t>
  </si>
  <si>
    <t>IV</t>
  </si>
  <si>
    <t>Реализација програма сузбијања штетних глодара на територији градске општине Обреновац (пролећна и јесења дератизација )</t>
  </si>
  <si>
    <t>1.1.</t>
  </si>
  <si>
    <t>1.2.</t>
  </si>
  <si>
    <t>1.3.</t>
  </si>
  <si>
    <t>1.4.</t>
  </si>
  <si>
    <t>1.5.</t>
  </si>
  <si>
    <t>1.6.</t>
  </si>
  <si>
    <t>1.7.</t>
  </si>
  <si>
    <t>1.8.</t>
  </si>
  <si>
    <t xml:space="preserve">Израда пешачких стаза у Арборетуму </t>
  </si>
  <si>
    <t xml:space="preserve">Пресипање трим стазе у ЗП "Обреновачки Забран" </t>
  </si>
  <si>
    <t xml:space="preserve">Набавка мобилијара са уградњом  у ЗП "Обреновачки Забран" </t>
  </si>
  <si>
    <t xml:space="preserve">Услуге штампе за потребе  ЗП "Група стабала храста лужњака - Јозића колиба"   и  ЗП "Обреновачки Забран" </t>
  </si>
  <si>
    <t xml:space="preserve">Набавка садница у циљу обележавања значајних еколошких датума </t>
  </si>
  <si>
    <t>Закуп сала за потребе информисања јавности о резултатима мерења квалитета животне средине</t>
  </si>
  <si>
    <t>Набавка услуга превоза за потребе обележавања  значајних еколошких датума</t>
  </si>
  <si>
    <t xml:space="preserve">Хемијско третирање и прихрана  заштићених стабала у ЗП "Група стабала храста лужњака - Јозића колиба"  </t>
  </si>
  <si>
    <t>Остале специјализоване услуге (услови,сагласности..) за потребе ЗП и осталих  природних вредности</t>
  </si>
  <si>
    <t xml:space="preserve">Напомена: </t>
  </si>
  <si>
    <t>ЗП -</t>
  </si>
  <si>
    <t>Заштићено подручје</t>
  </si>
  <si>
    <t>1.9.</t>
  </si>
  <si>
    <t>1.10.</t>
  </si>
  <si>
    <t>Мерење количина и квалитета отпадних вода   за пројектовање и изградњу Постројења за прераду отпадних вода на територији ГО Обреновац</t>
  </si>
  <si>
    <t>Вишак прихода-суфицит за период од 01.01. до 31.12.2015.године</t>
  </si>
  <si>
    <t>Трансфери од других нивоа власти ( БУЏЕТСКИ  ФОНД ГРАДА БЕОГРАДА) за период  од 01.01. до 31.12.2015.године</t>
  </si>
  <si>
    <t>Трансфери од других нивоа власти (СЕКРЕТАРИЈАТ ЗА ЗАШ.ЖИВ.СРЕД.ГРАДА БЕОГРАДА) за период од 01.01. до 31.12.2015.године</t>
  </si>
  <si>
    <t xml:space="preserve">Измештање прикључка  на јавно  осветљење на локалитету  ЗП "Група стабала храста лужњака - Јозића колиба"  </t>
  </si>
  <si>
    <t xml:space="preserve">Повезивање привременог објекта - контејнера на ЕДБ мрежу на локалитету ЗП "Обреновачки Забран" </t>
  </si>
  <si>
    <t xml:space="preserve">Набавка  мобилијара са  уградњом у ЗП "Група стабала храста лужњака - Јозића колиба"  </t>
  </si>
  <si>
    <t>Укупно за период од 01.01. до 31.12.2015.године</t>
  </si>
  <si>
    <t>Мониторинг квалитета земљишта (1.1)</t>
  </si>
  <si>
    <t>Програм повећања степена информисаности у циљу популаризације заштите животне средине (1)</t>
  </si>
  <si>
    <t>Услуге припреме и штампе Локалног  еколошког  акционог  плана  за  територији  ГО Обреновац</t>
  </si>
  <si>
    <t>Геодетско снимање  дрвореда у улици Вука Караџића у Обреновцу за потребе израде пројекта, са израдом ситуационог плана</t>
  </si>
  <si>
    <t>Први квартал 2015</t>
  </si>
  <si>
    <t>Други квартал 2015</t>
  </si>
  <si>
    <t>Трећи кавартал 2015</t>
  </si>
  <si>
    <t>Четврти квартал 2015</t>
  </si>
  <si>
    <t>Табела 4.1.3.1.</t>
  </si>
  <si>
    <t>2.1.</t>
  </si>
  <si>
    <t>Мониторинг квалитета воде (2.1)</t>
  </si>
  <si>
    <t>Мониторинг  квалитета животне средине (1+2)</t>
  </si>
  <si>
    <t>Повећање заступљености еколошких тема (1.1.+1.2.+1.3)</t>
  </si>
  <si>
    <t>Реализација програма сузбијања крпеља,  ларви и одраслих форми комараца  на територији градске општине Обреновац</t>
  </si>
  <si>
    <t>ПЛАН РАСХОДА И ИЗДАТАКА - НАМЕНСКИ ДЕО ПО КВАРТАЛИМА   ЗА  ПЕРИОД ОД 01.01.  ДО 31.12. 2015.ГОДИНЕ</t>
  </si>
  <si>
    <t>1.17.</t>
  </si>
  <si>
    <t>1.18.</t>
  </si>
  <si>
    <t>1.19.</t>
  </si>
  <si>
    <t>Услуге чувања заштићеног подручја – чуварско редарска служба  у ЗП "Обреновачки Забран" (укључена и пренета обавеза из 2014.године)</t>
  </si>
  <si>
    <t>Мониторинг бунарске воде у деловима градске општине Обреновац захваћених поплавама у 2014.години</t>
  </si>
  <si>
    <t xml:space="preserve">Мониторинг пољопривредног земљишта захваћеног поплавама у 2014.години на територији градске општине Обреновац                                  </t>
  </si>
  <si>
    <t xml:space="preserve">Одржавање  металног дела конструкције  бунара на локалитету  ЗП "Група стабала храста лужњака - Јозића колиба" </t>
  </si>
  <si>
    <t>Услуге чувања заштићеног подручја – чуварско редарска служба  у ЗП "Група стабала храста лужњака - Јозића колиба"  (укључена и пренета обавеза из 2014.године)</t>
  </si>
  <si>
    <t>Набавка материјала за одржавање (кесе, сандолин, четке и сл.)</t>
  </si>
  <si>
    <t>Ревизија идејног пројекта Постројења за прераду отпадних вода на територији ГО Обреновац</t>
  </si>
  <si>
    <t>Израда пројекта  дрвореда у  улици Вука Караџића у Обреновцу</t>
  </si>
  <si>
    <t>Син.кон.</t>
  </si>
  <si>
    <t>Опис</t>
  </si>
  <si>
    <t>2a</t>
  </si>
  <si>
    <t>Елаборат о стању стабала дрвореда у  улици Вука Караџића У Обреновцу</t>
  </si>
  <si>
    <t>Мониторинг ларвених и одраслих форми комараца, крпеља и штетних глодара са контролом ефеката сузбијања истих на територији градске општине Обреновац</t>
  </si>
  <si>
    <t>Заштита и унапређење природних вредности на територији ГО Обреновац (1+2a+5+6+7+8)</t>
  </si>
  <si>
    <t xml:space="preserve">Реализација Годишњег програма управљања ЗП "Група стабала храста лужњака - Јозића колиба"  за 2015.годину , Годишњег  програма управљања  ЗП "Обреновачки Забран", Годишњег програма одржавања,уређења,унапређења и коришћења природних вредности у Забрану и Арборетуму за 2015.годину                                                                                 ( 1.1.+1.2.+1.3.+1.4.+1.5.+1.6.+1.7.+1.8.+1.9.+1.10.+1.17.+    1.18.+1.19.) </t>
  </si>
  <si>
    <t>Реализација програма сузбијања  комараца и крпеља и  штетних глодара (1.1.+1.2.+1.3.)</t>
  </si>
</sst>
</file>

<file path=xl/styles.xml><?xml version="1.0" encoding="utf-8"?>
<styleSheet xmlns="http://schemas.openxmlformats.org/spreadsheetml/2006/main">
  <numFmts count="4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kn&quot;;\-#,##0\ &quot;kn&quot;"/>
    <numFmt numFmtId="189" formatCode="#,##0\ &quot;kn&quot;;[Red]\-#,##0\ &quot;kn&quot;"/>
    <numFmt numFmtId="190" formatCode="#,##0.00\ &quot;kn&quot;;\-#,##0.00\ &quot;kn&quot;"/>
    <numFmt numFmtId="191" formatCode="#,##0.00\ &quot;kn&quot;;[Red]\-#,##0.00\ &quot;kn&quot;"/>
    <numFmt numFmtId="192" formatCode="_-* #,##0\ &quot;kn&quot;_-;\-* #,##0\ &quot;kn&quot;_-;_-* &quot;-&quot;\ &quot;kn&quot;_-;_-@_-"/>
    <numFmt numFmtId="193" formatCode="_-* #,##0\ _k_n_-;\-* #,##0\ _k_n_-;_-* &quot;-&quot;\ _k_n_-;_-@_-"/>
    <numFmt numFmtId="194" formatCode="_-* #,##0.00\ &quot;kn&quot;_-;\-* #,##0.00\ &quot;kn&quot;_-;_-* &quot;-&quot;??\ &quot;kn&quot;_-;_-@_-"/>
    <numFmt numFmtId="195" formatCode="_-* #,##0.00\ _k_n_-;\-* #,##0.00\ _k_n_-;_-* &quot;-&quot;??\ _k_n_-;_-@_-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.##0.00"/>
    <numFmt numFmtId="202" formatCode="_-* #,##0.00&quot; &quot;_ _-;\-* #,##0.00&quot; &quot;_ _-;_-* &quot;-&quot;??&quot; &quot;_ _-;_-@_-"/>
  </numFmts>
  <fonts count="47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32" borderId="0" xfId="0" applyFill="1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4" fontId="8" fillId="0" borderId="0" xfId="0" applyNumberFormat="1" applyFont="1" applyAlignment="1">
      <alignment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4" fontId="8" fillId="33" borderId="10" xfId="0" applyNumberFormat="1" applyFont="1" applyFill="1" applyBorder="1" applyAlignment="1">
      <alignment horizontal="center" wrapText="1"/>
    </xf>
    <xf numFmtId="187" fontId="6" fillId="0" borderId="0" xfId="42" applyFont="1" applyAlignment="1">
      <alignment wrapText="1"/>
    </xf>
    <xf numFmtId="187" fontId="10" fillId="0" borderId="0" xfId="42" applyFont="1" applyAlignment="1">
      <alignment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/>
    </xf>
    <xf numFmtId="4" fontId="6" fillId="0" borderId="0" xfId="0" applyNumberFormat="1" applyFont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187" fontId="8" fillId="0" borderId="0" xfId="42" applyFont="1" applyAlignment="1">
      <alignment wrapText="1"/>
    </xf>
    <xf numFmtId="4" fontId="6" fillId="0" borderId="0" xfId="0" applyNumberFormat="1" applyFont="1" applyAlignment="1">
      <alignment horizontal="right" wrapText="1"/>
    </xf>
    <xf numFmtId="2" fontId="6" fillId="0" borderId="0" xfId="0" applyNumberFormat="1" applyFont="1" applyAlignment="1">
      <alignment horizontal="right" wrapText="1"/>
    </xf>
    <xf numFmtId="4" fontId="6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Alignment="1">
      <alignment horizontal="left" wrapText="1"/>
    </xf>
    <xf numFmtId="0" fontId="12" fillId="34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left" wrapText="1"/>
    </xf>
    <xf numFmtId="4" fontId="11" fillId="34" borderId="10" xfId="0" applyNumberFormat="1" applyFont="1" applyFill="1" applyBorder="1" applyAlignment="1">
      <alignment wrapText="1"/>
    </xf>
    <xf numFmtId="0" fontId="12" fillId="4" borderId="10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left" wrapText="1"/>
    </xf>
    <xf numFmtId="4" fontId="11" fillId="35" borderId="10" xfId="0" applyNumberFormat="1" applyFont="1" applyFill="1" applyBorder="1" applyAlignment="1">
      <alignment horizontal="right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wrapText="1"/>
    </xf>
    <xf numFmtId="4" fontId="12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4" fontId="12" fillId="0" borderId="10" xfId="0" applyNumberFormat="1" applyFont="1" applyFill="1" applyBorder="1" applyAlignment="1">
      <alignment wrapText="1"/>
    </xf>
    <xf numFmtId="0" fontId="11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4" fontId="11" fillId="34" borderId="10" xfId="0" applyNumberFormat="1" applyFont="1" applyFill="1" applyBorder="1" applyAlignment="1">
      <alignment horizontal="right" vertical="center" wrapText="1"/>
    </xf>
    <xf numFmtId="4" fontId="11" fillId="34" borderId="10" xfId="0" applyNumberFormat="1" applyFont="1" applyFill="1" applyBorder="1" applyAlignment="1">
      <alignment vertical="center" wrapText="1"/>
    </xf>
    <xf numFmtId="0" fontId="11" fillId="35" borderId="10" xfId="0" applyFont="1" applyFill="1" applyBorder="1" applyAlignment="1">
      <alignment vertical="center" wrapText="1"/>
    </xf>
    <xf numFmtId="4" fontId="11" fillId="35" borderId="10" xfId="0" applyNumberFormat="1" applyFont="1" applyFill="1" applyBorder="1" applyAlignment="1">
      <alignment vertical="center" wrapText="1"/>
    </xf>
    <xf numFmtId="0" fontId="12" fillId="4" borderId="10" xfId="0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wrapText="1"/>
    </xf>
    <xf numFmtId="4" fontId="12" fillId="33" borderId="10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/>
    </xf>
    <xf numFmtId="0" fontId="11" fillId="36" borderId="10" xfId="0" applyFont="1" applyFill="1" applyBorder="1" applyAlignment="1">
      <alignment vertical="center" wrapText="1"/>
    </xf>
    <xf numFmtId="0" fontId="12" fillId="4" borderId="10" xfId="0" applyFont="1" applyFill="1" applyBorder="1" applyAlignment="1">
      <alignment wrapText="1"/>
    </xf>
    <xf numFmtId="0" fontId="12" fillId="35" borderId="10" xfId="0" applyFont="1" applyFill="1" applyBorder="1" applyAlignment="1">
      <alignment wrapText="1"/>
    </xf>
    <xf numFmtId="0" fontId="11" fillId="35" borderId="10" xfId="0" applyFont="1" applyFill="1" applyBorder="1" applyAlignment="1">
      <alignment horizontal="left" vertical="center" wrapText="1"/>
    </xf>
    <xf numFmtId="4" fontId="12" fillId="33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 wrapText="1"/>
    </xf>
    <xf numFmtId="0" fontId="11" fillId="34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187" fontId="12" fillId="0" borderId="0" xfId="42" applyFont="1" applyAlignment="1">
      <alignment wrapText="1"/>
    </xf>
    <xf numFmtId="4" fontId="12" fillId="0" borderId="0" xfId="0" applyNumberFormat="1" applyFont="1" applyAlignment="1">
      <alignment wrapText="1"/>
    </xf>
    <xf numFmtId="0" fontId="8" fillId="0" borderId="10" xfId="0" applyFont="1" applyBorder="1" applyAlignment="1">
      <alignment horizontal="center" wrapText="1"/>
    </xf>
    <xf numFmtId="4" fontId="12" fillId="34" borderId="10" xfId="0" applyNumberFormat="1" applyFont="1" applyFill="1" applyBorder="1" applyAlignment="1">
      <alignment horizontal="right" vertical="center" wrapText="1"/>
    </xf>
    <xf numFmtId="4" fontId="12" fillId="34" borderId="10" xfId="0" applyNumberFormat="1" applyFont="1" applyFill="1" applyBorder="1" applyAlignment="1">
      <alignment horizontal="right" wrapText="1"/>
    </xf>
    <xf numFmtId="0" fontId="6" fillId="33" borderId="0" xfId="0" applyFont="1" applyFill="1" applyAlignment="1">
      <alignment wrapText="1"/>
    </xf>
    <xf numFmtId="4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11" fillId="34" borderId="10" xfId="0" applyFont="1" applyFill="1" applyBorder="1" applyAlignment="1">
      <alignment horizontal="center" wrapText="1"/>
    </xf>
    <xf numFmtId="4" fontId="11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01"/>
  <sheetViews>
    <sheetView tabSelected="1" view="pageBreakPreview" zoomScale="75" zoomScaleNormal="75" zoomScaleSheetLayoutView="75" workbookViewId="0" topLeftCell="A37">
      <selection activeCell="L34" sqref="L34"/>
    </sheetView>
  </sheetViews>
  <sheetFormatPr defaultColWidth="9.140625" defaultRowHeight="12.75"/>
  <cols>
    <col min="1" max="1" width="9.140625" style="1" customWidth="1"/>
    <col min="2" max="2" width="8.8515625" style="1" hidden="1" customWidth="1"/>
    <col min="3" max="3" width="11.140625" style="11" customWidth="1"/>
    <col min="4" max="4" width="12.28125" style="11" customWidth="1"/>
    <col min="5" max="5" width="69.28125" style="20" customWidth="1"/>
    <col min="6" max="6" width="30.140625" style="11" hidden="1" customWidth="1"/>
    <col min="7" max="8" width="27.28125" style="11" hidden="1" customWidth="1"/>
    <col min="9" max="13" width="26.140625" style="11" customWidth="1"/>
    <col min="14" max="14" width="17.8515625" style="1" customWidth="1"/>
    <col min="15" max="18" width="9.140625" style="1" customWidth="1"/>
    <col min="19" max="19" width="12.8515625" style="1" customWidth="1"/>
    <col min="20" max="20" width="10.00390625" style="1" bestFit="1" customWidth="1"/>
    <col min="21" max="16384" width="9.140625" style="1" customWidth="1"/>
  </cols>
  <sheetData>
    <row r="2" spans="3:7" ht="29.25" customHeight="1">
      <c r="C2" s="17"/>
      <c r="D2" s="18" t="s">
        <v>48</v>
      </c>
      <c r="E2" s="19"/>
      <c r="F2" s="19"/>
      <c r="G2" s="20"/>
    </row>
    <row r="3" spans="3:13" s="2" customFormat="1" ht="51" customHeight="1">
      <c r="C3" s="11"/>
      <c r="D3" s="11"/>
      <c r="E3" s="19" t="s">
        <v>54</v>
      </c>
      <c r="F3" s="19"/>
      <c r="G3" s="22"/>
      <c r="H3" s="11"/>
      <c r="I3" s="11"/>
      <c r="J3" s="11"/>
      <c r="K3" s="11"/>
      <c r="L3" s="11"/>
      <c r="M3" s="11"/>
    </row>
    <row r="4" spans="3:13" s="2" customFormat="1" ht="23.25" customHeight="1">
      <c r="C4" s="11"/>
      <c r="D4" s="11"/>
      <c r="E4" s="21"/>
      <c r="F4" s="21"/>
      <c r="G4" s="22"/>
      <c r="H4" s="11"/>
      <c r="I4" s="11"/>
      <c r="J4" s="11"/>
      <c r="K4" s="11"/>
      <c r="L4" s="11"/>
      <c r="M4" s="11"/>
    </row>
    <row r="5" spans="2:13" s="15" customFormat="1" ht="130.5" customHeight="1">
      <c r="B5" s="16"/>
      <c r="C5" s="85" t="s">
        <v>5</v>
      </c>
      <c r="D5" s="85" t="s">
        <v>66</v>
      </c>
      <c r="E5" s="85" t="s">
        <v>67</v>
      </c>
      <c r="F5" s="23" t="s">
        <v>34</v>
      </c>
      <c r="G5" s="23" t="s">
        <v>35</v>
      </c>
      <c r="H5" s="23" t="s">
        <v>33</v>
      </c>
      <c r="I5" s="23" t="s">
        <v>39</v>
      </c>
      <c r="J5" s="23" t="s">
        <v>44</v>
      </c>
      <c r="K5" s="23" t="s">
        <v>45</v>
      </c>
      <c r="L5" s="23" t="s">
        <v>46</v>
      </c>
      <c r="M5" s="23" t="s">
        <v>47</v>
      </c>
    </row>
    <row r="6" spans="2:20" s="2" customFormat="1" ht="23.25" customHeight="1">
      <c r="B6" s="92" t="s">
        <v>0</v>
      </c>
      <c r="C6" s="93"/>
      <c r="D6" s="36"/>
      <c r="E6" s="37" t="s">
        <v>51</v>
      </c>
      <c r="F6" s="38">
        <f>SUM(F7)</f>
        <v>1500000</v>
      </c>
      <c r="G6" s="38">
        <f>SUM(G7)</f>
        <v>0</v>
      </c>
      <c r="H6" s="38">
        <f>SUM(H7)</f>
        <v>0</v>
      </c>
      <c r="I6" s="38">
        <f>SUM(I7+I10)</f>
        <v>1500000</v>
      </c>
      <c r="J6" s="38">
        <f>SUM(J7+J10)</f>
        <v>0</v>
      </c>
      <c r="K6" s="38">
        <f>SUM(K7+K10)</f>
        <v>1500000</v>
      </c>
      <c r="L6" s="38">
        <f>SUM(L7+L10)</f>
        <v>0</v>
      </c>
      <c r="M6" s="38">
        <f>SUM(M7+M10)</f>
        <v>0</v>
      </c>
      <c r="N6" s="10"/>
      <c r="O6" s="11"/>
      <c r="P6" s="11"/>
      <c r="Q6" s="11"/>
      <c r="R6" s="11"/>
      <c r="S6" s="11"/>
      <c r="T6" s="11"/>
    </row>
    <row r="7" spans="2:20" s="7" customFormat="1" ht="23.25" customHeight="1">
      <c r="B7" s="39"/>
      <c r="C7" s="40">
        <v>1</v>
      </c>
      <c r="D7" s="41"/>
      <c r="E7" s="42" t="s">
        <v>40</v>
      </c>
      <c r="F7" s="43">
        <f>SUM(F9:F11)</f>
        <v>1500000</v>
      </c>
      <c r="G7" s="43">
        <f>SUM(G9:G11)</f>
        <v>0</v>
      </c>
      <c r="H7" s="43">
        <f>SUM(H9:H11)</f>
        <v>0</v>
      </c>
      <c r="I7" s="43">
        <f>SUM(I9)</f>
        <v>1000000</v>
      </c>
      <c r="J7" s="43">
        <f>SUM(J9)</f>
        <v>0</v>
      </c>
      <c r="K7" s="43">
        <f>SUM(K9)</f>
        <v>1000000</v>
      </c>
      <c r="L7" s="43">
        <f>SUM(L9)</f>
        <v>0</v>
      </c>
      <c r="M7" s="43">
        <f>SUM(M9)</f>
        <v>0</v>
      </c>
      <c r="N7" s="10"/>
      <c r="O7" s="12"/>
      <c r="P7" s="12"/>
      <c r="Q7" s="12"/>
      <c r="R7" s="12"/>
      <c r="S7" s="12"/>
      <c r="T7" s="12"/>
    </row>
    <row r="8" spans="2:20" s="6" customFormat="1" ht="23.25" customHeight="1" hidden="1" thickBot="1" thickTop="1">
      <c r="B8" s="44">
        <v>512</v>
      </c>
      <c r="C8" s="45" t="s">
        <v>3</v>
      </c>
      <c r="D8" s="45"/>
      <c r="E8" s="46" t="s">
        <v>4</v>
      </c>
      <c r="F8" s="47">
        <v>3200000</v>
      </c>
      <c r="G8" s="48">
        <v>0</v>
      </c>
      <c r="H8" s="48"/>
      <c r="I8" s="49">
        <f>SUM(F8:G8)</f>
        <v>3200000</v>
      </c>
      <c r="J8" s="49">
        <f>SUM(G8:H8)</f>
        <v>0</v>
      </c>
      <c r="K8" s="49">
        <f>SUM(H8:I8)</f>
        <v>3200000</v>
      </c>
      <c r="L8" s="49">
        <f>SUM(I8:J8)</f>
        <v>3200000</v>
      </c>
      <c r="M8" s="49">
        <f>SUM(J8:K8)</f>
        <v>3200000</v>
      </c>
      <c r="N8" s="10"/>
      <c r="O8" s="11"/>
      <c r="P8" s="11"/>
      <c r="Q8" s="11"/>
      <c r="R8" s="11"/>
      <c r="S8" s="11"/>
      <c r="T8" s="11"/>
    </row>
    <row r="9" spans="2:20" s="6" customFormat="1" ht="55.5" customHeight="1">
      <c r="B9" s="44"/>
      <c r="C9" s="50" t="s">
        <v>10</v>
      </c>
      <c r="D9" s="50">
        <v>424900</v>
      </c>
      <c r="E9" s="51" t="s">
        <v>60</v>
      </c>
      <c r="F9" s="47">
        <v>1000000</v>
      </c>
      <c r="G9" s="48">
        <v>0</v>
      </c>
      <c r="H9" s="48">
        <v>0</v>
      </c>
      <c r="I9" s="52">
        <f>SUM(F9:G9)</f>
        <v>1000000</v>
      </c>
      <c r="J9" s="52">
        <v>0</v>
      </c>
      <c r="K9" s="52">
        <v>1000000</v>
      </c>
      <c r="L9" s="52">
        <v>0</v>
      </c>
      <c r="M9" s="52">
        <v>0</v>
      </c>
      <c r="N9" s="10"/>
      <c r="O9" s="11"/>
      <c r="P9" s="11"/>
      <c r="Q9" s="11"/>
      <c r="R9" s="11"/>
      <c r="S9" s="11"/>
      <c r="T9" s="11"/>
    </row>
    <row r="10" spans="2:20" s="6" customFormat="1" ht="39.75" customHeight="1">
      <c r="B10" s="44"/>
      <c r="C10" s="54">
        <v>2</v>
      </c>
      <c r="D10" s="54"/>
      <c r="E10" s="37" t="s">
        <v>50</v>
      </c>
      <c r="F10" s="86"/>
      <c r="G10" s="87"/>
      <c r="H10" s="87"/>
      <c r="I10" s="38">
        <f>SUM(I11)</f>
        <v>500000</v>
      </c>
      <c r="J10" s="38">
        <f>SUM(J11)</f>
        <v>0</v>
      </c>
      <c r="K10" s="38">
        <f>SUM(K11)</f>
        <v>500000</v>
      </c>
      <c r="L10" s="38">
        <f>SUM(L11)</f>
        <v>0</v>
      </c>
      <c r="M10" s="38">
        <f>SUM(M11)</f>
        <v>0</v>
      </c>
      <c r="N10" s="10"/>
      <c r="O10" s="11"/>
      <c r="P10" s="11"/>
      <c r="Q10" s="11"/>
      <c r="R10" s="11"/>
      <c r="S10" s="11"/>
      <c r="T10" s="11"/>
    </row>
    <row r="11" spans="2:20" s="6" customFormat="1" ht="39.75" customHeight="1">
      <c r="B11" s="44"/>
      <c r="C11" s="50" t="s">
        <v>49</v>
      </c>
      <c r="D11" s="50">
        <v>424900</v>
      </c>
      <c r="E11" s="51" t="s">
        <v>59</v>
      </c>
      <c r="F11" s="47">
        <v>500000</v>
      </c>
      <c r="G11" s="48">
        <v>0</v>
      </c>
      <c r="H11" s="48">
        <v>0</v>
      </c>
      <c r="I11" s="52">
        <f>SUM(F11:G11)</f>
        <v>500000</v>
      </c>
      <c r="J11" s="52">
        <v>0</v>
      </c>
      <c r="K11" s="52">
        <v>500000</v>
      </c>
      <c r="L11" s="52">
        <v>0</v>
      </c>
      <c r="M11" s="52">
        <v>0</v>
      </c>
      <c r="N11" s="10"/>
      <c r="O11" s="11"/>
      <c r="P11" s="11"/>
      <c r="Q11" s="11"/>
      <c r="R11" s="11"/>
      <c r="S11" s="11"/>
      <c r="T11" s="11"/>
    </row>
    <row r="12" spans="2:20" s="8" customFormat="1" ht="63" customHeight="1">
      <c r="B12" s="44"/>
      <c r="C12" s="53" t="s">
        <v>2</v>
      </c>
      <c r="D12" s="54"/>
      <c r="E12" s="37" t="s">
        <v>71</v>
      </c>
      <c r="F12" s="56" t="e">
        <f>SUM(F13+F32+F30+F27+F28+F29+F31+#REF!)</f>
        <v>#REF!</v>
      </c>
      <c r="G12" s="56" t="e">
        <f>SUM(G13+G32+G30+G27+G28+G29+G31+#REF!)</f>
        <v>#REF!</v>
      </c>
      <c r="H12" s="56" t="e">
        <f>SUM(H13+H32+H30+H27+H28+H29+H31+#REF!)</f>
        <v>#REF!</v>
      </c>
      <c r="I12" s="56">
        <f>SUM(I13+I32+I30+I27+I28+I29+I31)</f>
        <v>16790354</v>
      </c>
      <c r="J12" s="56">
        <f>SUM(J13+J32+J30+J27+J28+J29+J31)</f>
        <v>285354</v>
      </c>
      <c r="K12" s="56">
        <f>SUM(K13+K32+K30+K27+K28+K29+K31)</f>
        <v>11071666</v>
      </c>
      <c r="L12" s="56">
        <f>SUM(L13+L32+L30+L27+L28+L29+L31)</f>
        <v>4751667</v>
      </c>
      <c r="M12" s="56">
        <f>SUM(M13+M32+M30+M27+M28+M29+M31)</f>
        <v>681667</v>
      </c>
      <c r="N12" s="10"/>
      <c r="O12" s="14"/>
      <c r="P12" s="14"/>
      <c r="Q12" s="14"/>
      <c r="R12" s="14"/>
      <c r="S12" s="14"/>
      <c r="T12" s="14"/>
    </row>
    <row r="13" spans="2:20" s="5" customFormat="1" ht="170.25" customHeight="1">
      <c r="B13" s="53" t="s">
        <v>2</v>
      </c>
      <c r="C13" s="40">
        <v>1</v>
      </c>
      <c r="D13" s="40"/>
      <c r="E13" s="57" t="s">
        <v>72</v>
      </c>
      <c r="F13" s="58">
        <f aca="true" t="shared" si="0" ref="F13:M13">SUM(F14:F26)</f>
        <v>5700000</v>
      </c>
      <c r="G13" s="58">
        <f t="shared" si="0"/>
        <v>7745000</v>
      </c>
      <c r="H13" s="58">
        <f t="shared" si="0"/>
        <v>776000</v>
      </c>
      <c r="I13" s="58">
        <f t="shared" si="0"/>
        <v>13920354</v>
      </c>
      <c r="J13" s="58">
        <f t="shared" si="0"/>
        <v>285354</v>
      </c>
      <c r="K13" s="58">
        <f t="shared" si="0"/>
        <v>8701666</v>
      </c>
      <c r="L13" s="58">
        <f t="shared" si="0"/>
        <v>4251667</v>
      </c>
      <c r="M13" s="58">
        <f t="shared" si="0"/>
        <v>681667</v>
      </c>
      <c r="N13" s="10"/>
      <c r="O13" s="14"/>
      <c r="P13" s="14"/>
      <c r="Q13" s="14"/>
      <c r="R13" s="14"/>
      <c r="S13" s="14"/>
      <c r="T13" s="14"/>
    </row>
    <row r="14" spans="2:20" s="6" customFormat="1" ht="60" customHeight="1">
      <c r="B14" s="59"/>
      <c r="C14" s="50" t="s">
        <v>10</v>
      </c>
      <c r="D14" s="50">
        <v>424900</v>
      </c>
      <c r="E14" s="51" t="s">
        <v>62</v>
      </c>
      <c r="F14" s="60">
        <v>0</v>
      </c>
      <c r="G14" s="60">
        <v>555000</v>
      </c>
      <c r="H14" s="60">
        <v>40000</v>
      </c>
      <c r="I14" s="61">
        <v>593840</v>
      </c>
      <c r="J14" s="61">
        <v>38840</v>
      </c>
      <c r="K14" s="61">
        <v>185000</v>
      </c>
      <c r="L14" s="61">
        <v>185000</v>
      </c>
      <c r="M14" s="61">
        <v>185000</v>
      </c>
      <c r="N14" s="10"/>
      <c r="O14" s="11"/>
      <c r="P14" s="11"/>
      <c r="Q14" s="11"/>
      <c r="R14" s="11"/>
      <c r="S14" s="11"/>
      <c r="T14" s="11"/>
    </row>
    <row r="15" spans="2:20" s="6" customFormat="1" ht="53.25" customHeight="1">
      <c r="B15" s="59"/>
      <c r="C15" s="50">
        <v>1.2</v>
      </c>
      <c r="D15" s="50">
        <v>424500</v>
      </c>
      <c r="E15" s="51" t="s">
        <v>25</v>
      </c>
      <c r="F15" s="60">
        <v>0</v>
      </c>
      <c r="G15" s="60">
        <v>130000</v>
      </c>
      <c r="H15" s="60">
        <v>0</v>
      </c>
      <c r="I15" s="61">
        <f>SUM(F15:G15)</f>
        <v>130000</v>
      </c>
      <c r="J15" s="61">
        <v>0</v>
      </c>
      <c r="K15" s="61">
        <v>0</v>
      </c>
      <c r="L15" s="61">
        <v>100000</v>
      </c>
      <c r="M15" s="61">
        <v>30000</v>
      </c>
      <c r="N15" s="10"/>
      <c r="O15" s="11"/>
      <c r="P15" s="11"/>
      <c r="Q15" s="11"/>
      <c r="R15" s="11"/>
      <c r="S15" s="11"/>
      <c r="T15" s="11"/>
    </row>
    <row r="16" spans="2:20" s="7" customFormat="1" ht="66" customHeight="1">
      <c r="B16" s="62"/>
      <c r="C16" s="50" t="s">
        <v>12</v>
      </c>
      <c r="D16" s="50">
        <v>513100</v>
      </c>
      <c r="E16" s="63" t="s">
        <v>38</v>
      </c>
      <c r="F16" s="60">
        <v>0</v>
      </c>
      <c r="G16" s="60">
        <v>375000</v>
      </c>
      <c r="H16" s="60">
        <v>0</v>
      </c>
      <c r="I16" s="61">
        <f>SUM(F16:G16)</f>
        <v>375000</v>
      </c>
      <c r="J16" s="61">
        <v>0</v>
      </c>
      <c r="K16" s="61">
        <v>375000</v>
      </c>
      <c r="L16" s="61">
        <v>0</v>
      </c>
      <c r="M16" s="61">
        <v>0</v>
      </c>
      <c r="N16" s="10"/>
      <c r="O16" s="12"/>
      <c r="P16" s="12"/>
      <c r="Q16" s="12"/>
      <c r="R16" s="12"/>
      <c r="S16" s="12"/>
      <c r="T16" s="12"/>
    </row>
    <row r="17" spans="2:20" s="7" customFormat="1" ht="66" customHeight="1">
      <c r="B17" s="62"/>
      <c r="C17" s="50" t="s">
        <v>13</v>
      </c>
      <c r="D17" s="50">
        <v>426900</v>
      </c>
      <c r="E17" s="51" t="s">
        <v>63</v>
      </c>
      <c r="F17" s="60">
        <v>0</v>
      </c>
      <c r="G17" s="60">
        <v>20000</v>
      </c>
      <c r="H17" s="60">
        <v>0</v>
      </c>
      <c r="I17" s="61">
        <f>SUM(F17:G17)</f>
        <v>20000</v>
      </c>
      <c r="J17" s="61">
        <v>10000</v>
      </c>
      <c r="K17" s="61">
        <v>10000</v>
      </c>
      <c r="L17" s="61">
        <v>0</v>
      </c>
      <c r="M17" s="61">
        <v>0</v>
      </c>
      <c r="N17" s="10"/>
      <c r="O17" s="12"/>
      <c r="P17" s="12"/>
      <c r="Q17" s="12"/>
      <c r="R17" s="12"/>
      <c r="S17" s="12"/>
      <c r="T17" s="12"/>
    </row>
    <row r="18" spans="2:20" s="7" customFormat="1" ht="66" customHeight="1">
      <c r="B18" s="62"/>
      <c r="C18" s="50" t="s">
        <v>14</v>
      </c>
      <c r="D18" s="50">
        <v>424900</v>
      </c>
      <c r="E18" s="51" t="s">
        <v>36</v>
      </c>
      <c r="F18" s="60">
        <v>0</v>
      </c>
      <c r="G18" s="60">
        <v>100000</v>
      </c>
      <c r="H18" s="60">
        <v>0</v>
      </c>
      <c r="I18" s="61">
        <v>200000</v>
      </c>
      <c r="J18" s="61">
        <v>0</v>
      </c>
      <c r="K18" s="61">
        <v>200000</v>
      </c>
      <c r="L18" s="61">
        <v>0</v>
      </c>
      <c r="M18" s="61">
        <v>0</v>
      </c>
      <c r="N18" s="10"/>
      <c r="O18" s="12"/>
      <c r="P18" s="12"/>
      <c r="Q18" s="12"/>
      <c r="R18" s="12"/>
      <c r="S18" s="12"/>
      <c r="T18" s="12"/>
    </row>
    <row r="19" spans="2:20" s="7" customFormat="1" ht="66" customHeight="1">
      <c r="B19" s="62"/>
      <c r="C19" s="64" t="s">
        <v>15</v>
      </c>
      <c r="D19" s="45">
        <v>423400</v>
      </c>
      <c r="E19" s="51" t="s">
        <v>21</v>
      </c>
      <c r="F19" s="65">
        <v>0</v>
      </c>
      <c r="G19" s="65">
        <v>345000</v>
      </c>
      <c r="H19" s="60">
        <v>0</v>
      </c>
      <c r="I19" s="61">
        <v>445000</v>
      </c>
      <c r="J19" s="61">
        <v>0</v>
      </c>
      <c r="K19" s="61">
        <v>445000</v>
      </c>
      <c r="L19" s="61">
        <v>0</v>
      </c>
      <c r="M19" s="61">
        <v>0</v>
      </c>
      <c r="N19" s="10"/>
      <c r="O19" s="12"/>
      <c r="P19" s="12"/>
      <c r="Q19" s="12"/>
      <c r="R19" s="12"/>
      <c r="S19" s="12"/>
      <c r="T19" s="12"/>
    </row>
    <row r="20" spans="2:20" s="7" customFormat="1" ht="76.5" customHeight="1">
      <c r="B20" s="62"/>
      <c r="C20" s="50" t="s">
        <v>16</v>
      </c>
      <c r="D20" s="50">
        <v>425100</v>
      </c>
      <c r="E20" s="66" t="s">
        <v>61</v>
      </c>
      <c r="F20" s="60">
        <v>0</v>
      </c>
      <c r="G20" s="60">
        <v>50000</v>
      </c>
      <c r="H20" s="60">
        <v>0</v>
      </c>
      <c r="I20" s="47">
        <f>SUM(F20:H20)</f>
        <v>50000</v>
      </c>
      <c r="J20" s="47">
        <v>50000</v>
      </c>
      <c r="K20" s="47">
        <v>0</v>
      </c>
      <c r="L20" s="47">
        <v>0</v>
      </c>
      <c r="M20" s="47">
        <v>0</v>
      </c>
      <c r="N20" s="10"/>
      <c r="O20" s="12"/>
      <c r="P20" s="12"/>
      <c r="Q20" s="12"/>
      <c r="R20" s="12"/>
      <c r="S20" s="12"/>
      <c r="T20" s="12"/>
    </row>
    <row r="21" spans="2:20" s="7" customFormat="1" ht="76.5" customHeight="1">
      <c r="B21" s="62"/>
      <c r="C21" s="50" t="s">
        <v>17</v>
      </c>
      <c r="D21" s="50">
        <v>424900</v>
      </c>
      <c r="E21" s="66" t="s">
        <v>37</v>
      </c>
      <c r="F21" s="60">
        <v>0</v>
      </c>
      <c r="G21" s="60">
        <v>0</v>
      </c>
      <c r="H21" s="60">
        <v>200000</v>
      </c>
      <c r="I21" s="47">
        <v>179464</v>
      </c>
      <c r="J21" s="47">
        <v>179464</v>
      </c>
      <c r="K21" s="47">
        <v>0</v>
      </c>
      <c r="L21" s="47">
        <v>0</v>
      </c>
      <c r="M21" s="47">
        <v>0</v>
      </c>
      <c r="N21" s="10"/>
      <c r="O21" s="12"/>
      <c r="P21" s="12"/>
      <c r="Q21" s="12"/>
      <c r="R21" s="12"/>
      <c r="S21" s="12"/>
      <c r="T21" s="12"/>
    </row>
    <row r="22" spans="2:20" s="7" customFormat="1" ht="66" customHeight="1">
      <c r="B22" s="62"/>
      <c r="C22" s="50" t="s">
        <v>30</v>
      </c>
      <c r="D22" s="50">
        <v>511200</v>
      </c>
      <c r="E22" s="67" t="s">
        <v>18</v>
      </c>
      <c r="F22" s="60">
        <v>3500000</v>
      </c>
      <c r="G22" s="60">
        <v>0</v>
      </c>
      <c r="H22" s="60">
        <v>0</v>
      </c>
      <c r="I22" s="47">
        <f>SUM(F22+G22)</f>
        <v>3500000</v>
      </c>
      <c r="J22" s="47">
        <v>0</v>
      </c>
      <c r="K22" s="47">
        <v>0</v>
      </c>
      <c r="L22" s="47">
        <v>3500000</v>
      </c>
      <c r="M22" s="47">
        <v>0</v>
      </c>
      <c r="N22" s="10"/>
      <c r="O22" s="12"/>
      <c r="P22" s="12"/>
      <c r="Q22" s="12"/>
      <c r="R22" s="12"/>
      <c r="S22" s="12"/>
      <c r="T22" s="12"/>
    </row>
    <row r="23" spans="2:20" s="7" customFormat="1" ht="61.5" customHeight="1">
      <c r="B23" s="62"/>
      <c r="C23" s="50" t="s">
        <v>31</v>
      </c>
      <c r="D23" s="50">
        <v>424900</v>
      </c>
      <c r="E23" s="51" t="s">
        <v>58</v>
      </c>
      <c r="F23" s="60">
        <v>100000</v>
      </c>
      <c r="G23" s="60">
        <v>1300000</v>
      </c>
      <c r="H23" s="60">
        <v>86000</v>
      </c>
      <c r="I23" s="47">
        <v>1407050</v>
      </c>
      <c r="J23" s="47">
        <v>7050</v>
      </c>
      <c r="K23" s="47">
        <v>466666</v>
      </c>
      <c r="L23" s="47">
        <v>466667</v>
      </c>
      <c r="M23" s="47">
        <v>466667</v>
      </c>
      <c r="N23" s="10"/>
      <c r="O23" s="12"/>
      <c r="P23" s="12"/>
      <c r="Q23" s="12"/>
      <c r="R23" s="12"/>
      <c r="S23" s="12"/>
      <c r="T23" s="12"/>
    </row>
    <row r="24" spans="2:20" s="7" customFormat="1" ht="96" customHeight="1">
      <c r="B24" s="62"/>
      <c r="C24" s="50" t="s">
        <v>55</v>
      </c>
      <c r="D24" s="50">
        <v>513100</v>
      </c>
      <c r="E24" s="51" t="s">
        <v>20</v>
      </c>
      <c r="F24" s="60">
        <v>2100000</v>
      </c>
      <c r="G24" s="60">
        <v>3370000</v>
      </c>
      <c r="H24" s="60">
        <v>300000</v>
      </c>
      <c r="I24" s="47">
        <v>5470000</v>
      </c>
      <c r="J24" s="47">
        <v>0</v>
      </c>
      <c r="K24" s="47">
        <v>5470000</v>
      </c>
      <c r="L24" s="47">
        <v>0</v>
      </c>
      <c r="M24" s="47">
        <v>0</v>
      </c>
      <c r="N24" s="10"/>
      <c r="O24" s="12"/>
      <c r="P24" s="12"/>
      <c r="Q24" s="12"/>
      <c r="R24" s="12"/>
      <c r="S24" s="12"/>
      <c r="T24" s="12"/>
    </row>
    <row r="25" spans="2:20" s="7" customFormat="1" ht="61.5" customHeight="1">
      <c r="B25" s="62"/>
      <c r="C25" s="50" t="s">
        <v>56</v>
      </c>
      <c r="D25" s="50">
        <v>425100</v>
      </c>
      <c r="E25" s="63" t="s">
        <v>19</v>
      </c>
      <c r="F25" s="60"/>
      <c r="G25" s="60">
        <v>1500000</v>
      </c>
      <c r="H25" s="60">
        <v>0</v>
      </c>
      <c r="I25" s="47">
        <f aca="true" t="shared" si="1" ref="I25:I32">SUM(F25+G25)</f>
        <v>1500000</v>
      </c>
      <c r="J25" s="47">
        <v>0</v>
      </c>
      <c r="K25" s="47">
        <v>1500000</v>
      </c>
      <c r="L25" s="47">
        <v>0</v>
      </c>
      <c r="M25" s="47">
        <v>0</v>
      </c>
      <c r="N25" s="10"/>
      <c r="O25" s="12"/>
      <c r="P25" s="12"/>
      <c r="Q25" s="12"/>
      <c r="R25" s="12"/>
      <c r="S25" s="12"/>
      <c r="T25" s="12"/>
    </row>
    <row r="26" spans="2:20" s="7" customFormat="1" ht="76.5" customHeight="1">
      <c r="B26" s="62"/>
      <c r="C26" s="50" t="s">
        <v>57</v>
      </c>
      <c r="D26" s="50">
        <v>424900</v>
      </c>
      <c r="E26" s="66" t="s">
        <v>26</v>
      </c>
      <c r="F26" s="60">
        <v>0</v>
      </c>
      <c r="G26" s="60">
        <v>0</v>
      </c>
      <c r="H26" s="60">
        <v>150000</v>
      </c>
      <c r="I26" s="47">
        <v>50000</v>
      </c>
      <c r="J26" s="47">
        <v>0</v>
      </c>
      <c r="K26" s="47">
        <v>50000</v>
      </c>
      <c r="L26" s="47">
        <v>0</v>
      </c>
      <c r="M26" s="47">
        <v>0</v>
      </c>
      <c r="N26" s="10"/>
      <c r="O26" s="12"/>
      <c r="P26" s="12"/>
      <c r="Q26" s="12"/>
      <c r="R26" s="12"/>
      <c r="S26" s="12"/>
      <c r="T26" s="12"/>
    </row>
    <row r="27" spans="2:20" s="7" customFormat="1" ht="61.5" customHeight="1">
      <c r="B27" s="62"/>
      <c r="C27" s="50">
        <v>2</v>
      </c>
      <c r="D27" s="50">
        <v>423900</v>
      </c>
      <c r="E27" s="66" t="s">
        <v>32</v>
      </c>
      <c r="F27" s="60">
        <v>900000</v>
      </c>
      <c r="G27" s="60">
        <v>0</v>
      </c>
      <c r="H27" s="60">
        <v>0</v>
      </c>
      <c r="I27" s="47">
        <f t="shared" si="1"/>
        <v>900000</v>
      </c>
      <c r="J27" s="47">
        <v>0</v>
      </c>
      <c r="K27" s="47">
        <v>900000</v>
      </c>
      <c r="L27" s="47">
        <v>0</v>
      </c>
      <c r="M27" s="47">
        <v>0</v>
      </c>
      <c r="N27" s="10"/>
      <c r="O27" s="12"/>
      <c r="P27" s="12"/>
      <c r="Q27" s="12"/>
      <c r="R27" s="12"/>
      <c r="S27" s="12"/>
      <c r="T27" s="12"/>
    </row>
    <row r="28" spans="2:20" s="7" customFormat="1" ht="100.5" customHeight="1">
      <c r="B28" s="62"/>
      <c r="C28" s="50" t="s">
        <v>68</v>
      </c>
      <c r="D28" s="50">
        <v>424900</v>
      </c>
      <c r="E28" s="66" t="s">
        <v>64</v>
      </c>
      <c r="F28" s="60">
        <v>400000</v>
      </c>
      <c r="G28" s="60">
        <v>0</v>
      </c>
      <c r="H28" s="60">
        <v>0</v>
      </c>
      <c r="I28" s="47">
        <v>600000</v>
      </c>
      <c r="J28" s="47">
        <v>0</v>
      </c>
      <c r="K28" s="47">
        <v>600000</v>
      </c>
      <c r="L28" s="47">
        <v>0</v>
      </c>
      <c r="M28" s="47">
        <v>0</v>
      </c>
      <c r="N28" s="10"/>
      <c r="O28" s="12"/>
      <c r="P28" s="12"/>
      <c r="Q28" s="12"/>
      <c r="R28" s="12"/>
      <c r="S28" s="12"/>
      <c r="T28" s="12"/>
    </row>
    <row r="29" spans="2:20" s="7" customFormat="1" ht="100.5" customHeight="1">
      <c r="B29" s="62"/>
      <c r="C29" s="50">
        <v>5</v>
      </c>
      <c r="D29" s="50">
        <v>423400</v>
      </c>
      <c r="E29" s="66" t="s">
        <v>42</v>
      </c>
      <c r="F29" s="60">
        <v>120000</v>
      </c>
      <c r="G29" s="60">
        <v>0</v>
      </c>
      <c r="H29" s="60">
        <v>0</v>
      </c>
      <c r="I29" s="47">
        <f t="shared" si="1"/>
        <v>120000</v>
      </c>
      <c r="J29" s="47">
        <v>0</v>
      </c>
      <c r="K29" s="47">
        <v>120000</v>
      </c>
      <c r="L29" s="47">
        <v>0</v>
      </c>
      <c r="M29" s="47">
        <v>0</v>
      </c>
      <c r="N29" s="10"/>
      <c r="O29" s="12"/>
      <c r="P29" s="12"/>
      <c r="Q29" s="12"/>
      <c r="R29" s="12"/>
      <c r="S29" s="12"/>
      <c r="T29" s="12"/>
    </row>
    <row r="30" spans="2:20" s="7" customFormat="1" ht="61.5" customHeight="1">
      <c r="B30" s="62"/>
      <c r="C30" s="50">
        <v>6</v>
      </c>
      <c r="D30" s="50">
        <v>424600</v>
      </c>
      <c r="E30" s="66" t="s">
        <v>43</v>
      </c>
      <c r="F30" s="60">
        <v>250000</v>
      </c>
      <c r="G30" s="60">
        <v>0</v>
      </c>
      <c r="H30" s="60">
        <v>0</v>
      </c>
      <c r="I30" s="47">
        <f t="shared" si="1"/>
        <v>250000</v>
      </c>
      <c r="J30" s="47">
        <v>0</v>
      </c>
      <c r="K30" s="47">
        <v>250000</v>
      </c>
      <c r="L30" s="47">
        <v>0</v>
      </c>
      <c r="M30" s="47">
        <v>0</v>
      </c>
      <c r="N30" s="10"/>
      <c r="O30" s="12"/>
      <c r="P30" s="12"/>
      <c r="Q30" s="12"/>
      <c r="R30" s="12"/>
      <c r="S30" s="12"/>
      <c r="T30" s="12"/>
    </row>
    <row r="31" spans="2:20" s="7" customFormat="1" ht="61.5" customHeight="1">
      <c r="B31" s="62"/>
      <c r="C31" s="50">
        <v>7</v>
      </c>
      <c r="D31" s="50">
        <v>511400</v>
      </c>
      <c r="E31" s="66" t="s">
        <v>65</v>
      </c>
      <c r="F31" s="60">
        <v>500000</v>
      </c>
      <c r="G31" s="60">
        <v>0</v>
      </c>
      <c r="H31" s="60">
        <v>0</v>
      </c>
      <c r="I31" s="47">
        <f t="shared" si="1"/>
        <v>500000</v>
      </c>
      <c r="J31" s="47">
        <v>0</v>
      </c>
      <c r="K31" s="47">
        <v>0</v>
      </c>
      <c r="L31" s="47">
        <v>500000</v>
      </c>
      <c r="M31" s="47">
        <v>0</v>
      </c>
      <c r="N31" s="10"/>
      <c r="O31" s="12"/>
      <c r="P31" s="12"/>
      <c r="Q31" s="12"/>
      <c r="R31" s="12"/>
      <c r="S31" s="12"/>
      <c r="T31" s="12"/>
    </row>
    <row r="32" spans="2:20" s="7" customFormat="1" ht="61.5" customHeight="1">
      <c r="B32" s="62"/>
      <c r="C32" s="50">
        <v>8</v>
      </c>
      <c r="D32" s="50">
        <v>511400</v>
      </c>
      <c r="E32" s="66" t="s">
        <v>69</v>
      </c>
      <c r="F32" s="60">
        <v>500000</v>
      </c>
      <c r="G32" s="60">
        <v>0</v>
      </c>
      <c r="H32" s="60">
        <v>0</v>
      </c>
      <c r="I32" s="47">
        <f t="shared" si="1"/>
        <v>500000</v>
      </c>
      <c r="J32" s="47">
        <v>0</v>
      </c>
      <c r="K32" s="47">
        <v>500000</v>
      </c>
      <c r="L32" s="47">
        <v>0</v>
      </c>
      <c r="M32" s="47">
        <v>0</v>
      </c>
      <c r="N32" s="10"/>
      <c r="O32" s="12"/>
      <c r="P32" s="12"/>
      <c r="Q32" s="12"/>
      <c r="R32" s="12"/>
      <c r="S32" s="12"/>
      <c r="T32" s="12"/>
    </row>
    <row r="33" spans="2:20" s="9" customFormat="1" ht="64.5" customHeight="1">
      <c r="B33" s="51"/>
      <c r="C33" s="53" t="s">
        <v>1</v>
      </c>
      <c r="D33" s="53"/>
      <c r="E33" s="68" t="s">
        <v>6</v>
      </c>
      <c r="F33" s="55" t="e">
        <f aca="true" t="shared" si="2" ref="F33:M33">SUM(F34)</f>
        <v>#REF!</v>
      </c>
      <c r="G33" s="55" t="e">
        <f t="shared" si="2"/>
        <v>#REF!</v>
      </c>
      <c r="H33" s="55" t="e">
        <f t="shared" si="2"/>
        <v>#REF!</v>
      </c>
      <c r="I33" s="55">
        <f t="shared" si="2"/>
        <v>19000000</v>
      </c>
      <c r="J33" s="55">
        <f t="shared" si="2"/>
        <v>0</v>
      </c>
      <c r="K33" s="55">
        <f t="shared" si="2"/>
        <v>10250000</v>
      </c>
      <c r="L33" s="55">
        <f t="shared" si="2"/>
        <v>5250000</v>
      </c>
      <c r="M33" s="55">
        <f t="shared" si="2"/>
        <v>3500000</v>
      </c>
      <c r="N33" s="10"/>
      <c r="O33" s="11"/>
      <c r="P33" s="11"/>
      <c r="Q33" s="11"/>
      <c r="R33" s="11"/>
      <c r="S33" s="11"/>
      <c r="T33" s="11"/>
    </row>
    <row r="34" spans="2:20" s="9" customFormat="1" ht="75.75" customHeight="1">
      <c r="B34" s="69"/>
      <c r="C34" s="40">
        <v>1</v>
      </c>
      <c r="D34" s="70"/>
      <c r="E34" s="71" t="s">
        <v>73</v>
      </c>
      <c r="F34" s="43" t="e">
        <f>SUM(F35+F36+F37+#REF!)</f>
        <v>#REF!</v>
      </c>
      <c r="G34" s="43" t="e">
        <f>SUM(G35+G36+G37+#REF!)</f>
        <v>#REF!</v>
      </c>
      <c r="H34" s="43" t="e">
        <f>SUM(H35+H36+H37+#REF!)</f>
        <v>#REF!</v>
      </c>
      <c r="I34" s="43">
        <f>SUM(I35+I36+I37)</f>
        <v>19000000</v>
      </c>
      <c r="J34" s="43">
        <f>SUM(J35+J36+J37)</f>
        <v>0</v>
      </c>
      <c r="K34" s="43">
        <f>SUM(K35+K36+K37)</f>
        <v>10250000</v>
      </c>
      <c r="L34" s="43">
        <f>SUM(L35+L36+L37)</f>
        <v>5250000</v>
      </c>
      <c r="M34" s="43">
        <f>SUM(M35+M36+M37)</f>
        <v>3500000</v>
      </c>
      <c r="N34" s="10"/>
      <c r="O34" s="11"/>
      <c r="P34" s="11"/>
      <c r="Q34" s="11"/>
      <c r="R34" s="11"/>
      <c r="S34" s="11"/>
      <c r="T34" s="11"/>
    </row>
    <row r="35" spans="2:20" s="9" customFormat="1" ht="75.75" customHeight="1">
      <c r="B35" s="69"/>
      <c r="C35" s="50" t="s">
        <v>10</v>
      </c>
      <c r="D35" s="50">
        <v>424900</v>
      </c>
      <c r="E35" s="66" t="s">
        <v>53</v>
      </c>
      <c r="F35" s="72">
        <v>10000000</v>
      </c>
      <c r="G35" s="61">
        <v>0</v>
      </c>
      <c r="H35" s="61">
        <v>0</v>
      </c>
      <c r="I35" s="47">
        <f>SUM(F35:G35)</f>
        <v>10000000</v>
      </c>
      <c r="J35" s="47">
        <v>0</v>
      </c>
      <c r="K35" s="47">
        <v>5000000</v>
      </c>
      <c r="L35" s="47">
        <v>5000000</v>
      </c>
      <c r="M35" s="47">
        <v>0</v>
      </c>
      <c r="N35" s="10"/>
      <c r="O35" s="11"/>
      <c r="P35" s="11"/>
      <c r="Q35" s="11"/>
      <c r="R35" s="11"/>
      <c r="S35" s="11"/>
      <c r="T35" s="11"/>
    </row>
    <row r="36" spans="2:20" s="9" customFormat="1" ht="75.75" customHeight="1">
      <c r="B36" s="69"/>
      <c r="C36" s="50" t="s">
        <v>11</v>
      </c>
      <c r="D36" s="50">
        <v>423500</v>
      </c>
      <c r="E36" s="66" t="s">
        <v>70</v>
      </c>
      <c r="F36" s="72">
        <v>400000</v>
      </c>
      <c r="G36" s="61">
        <v>0</v>
      </c>
      <c r="H36" s="61">
        <v>0</v>
      </c>
      <c r="I36" s="47">
        <v>1000000</v>
      </c>
      <c r="J36" s="47">
        <v>0</v>
      </c>
      <c r="K36" s="47">
        <v>250000</v>
      </c>
      <c r="L36" s="47">
        <v>250000</v>
      </c>
      <c r="M36" s="47">
        <v>500000</v>
      </c>
      <c r="N36" s="10"/>
      <c r="O36" s="11"/>
      <c r="P36" s="11"/>
      <c r="Q36" s="11"/>
      <c r="R36" s="11"/>
      <c r="S36" s="11"/>
      <c r="T36" s="11"/>
    </row>
    <row r="37" spans="2:20" s="9" customFormat="1" ht="75.75" customHeight="1">
      <c r="B37" s="69"/>
      <c r="C37" s="45" t="s">
        <v>12</v>
      </c>
      <c r="D37" s="45">
        <v>424900</v>
      </c>
      <c r="E37" s="66" t="s">
        <v>9</v>
      </c>
      <c r="F37" s="72">
        <v>8000000</v>
      </c>
      <c r="G37" s="61">
        <v>0</v>
      </c>
      <c r="H37" s="61">
        <v>0</v>
      </c>
      <c r="I37" s="73">
        <f>SUM(F37:G37)</f>
        <v>8000000</v>
      </c>
      <c r="J37" s="73">
        <v>0</v>
      </c>
      <c r="K37" s="73">
        <v>5000000</v>
      </c>
      <c r="L37" s="73">
        <v>0</v>
      </c>
      <c r="M37" s="73">
        <v>3000000</v>
      </c>
      <c r="N37" s="10"/>
      <c r="O37" s="11"/>
      <c r="P37" s="11"/>
      <c r="Q37" s="11"/>
      <c r="R37" s="11"/>
      <c r="S37" s="11"/>
      <c r="T37" s="11"/>
    </row>
    <row r="38" spans="2:20" s="9" customFormat="1" ht="75.75" customHeight="1">
      <c r="B38" s="69"/>
      <c r="C38" s="53" t="s">
        <v>8</v>
      </c>
      <c r="D38" s="53"/>
      <c r="E38" s="74" t="s">
        <v>41</v>
      </c>
      <c r="F38" s="55">
        <f aca="true" t="shared" si="3" ref="F38:M38">SUM(F39)</f>
        <v>247000</v>
      </c>
      <c r="G38" s="55">
        <f t="shared" si="3"/>
        <v>55000</v>
      </c>
      <c r="H38" s="55">
        <f t="shared" si="3"/>
        <v>0</v>
      </c>
      <c r="I38" s="55">
        <f t="shared" si="3"/>
        <v>302000</v>
      </c>
      <c r="J38" s="55">
        <f t="shared" si="3"/>
        <v>27000</v>
      </c>
      <c r="K38" s="55">
        <f t="shared" si="3"/>
        <v>64000</v>
      </c>
      <c r="L38" s="55">
        <f t="shared" si="3"/>
        <v>11000</v>
      </c>
      <c r="M38" s="55">
        <f t="shared" si="3"/>
        <v>200000</v>
      </c>
      <c r="N38" s="10"/>
      <c r="O38" s="11"/>
      <c r="P38" s="11"/>
      <c r="Q38" s="11"/>
      <c r="R38" s="11"/>
      <c r="S38" s="11"/>
      <c r="T38" s="11"/>
    </row>
    <row r="39" spans="2:20" s="9" customFormat="1" ht="75.75" customHeight="1">
      <c r="B39" s="69"/>
      <c r="C39" s="75">
        <v>1</v>
      </c>
      <c r="D39" s="75"/>
      <c r="E39" s="76" t="s">
        <v>52</v>
      </c>
      <c r="F39" s="77">
        <f aca="true" t="shared" si="4" ref="F39:M39">SUM(F40:F42)</f>
        <v>247000</v>
      </c>
      <c r="G39" s="77">
        <f t="shared" si="4"/>
        <v>55000</v>
      </c>
      <c r="H39" s="77">
        <f t="shared" si="4"/>
        <v>0</v>
      </c>
      <c r="I39" s="77">
        <f t="shared" si="4"/>
        <v>302000</v>
      </c>
      <c r="J39" s="77">
        <f t="shared" si="4"/>
        <v>27000</v>
      </c>
      <c r="K39" s="77">
        <f t="shared" si="4"/>
        <v>64000</v>
      </c>
      <c r="L39" s="77">
        <f t="shared" si="4"/>
        <v>11000</v>
      </c>
      <c r="M39" s="77">
        <f t="shared" si="4"/>
        <v>200000</v>
      </c>
      <c r="N39" s="10"/>
      <c r="O39" s="11"/>
      <c r="P39" s="11"/>
      <c r="Q39" s="11"/>
      <c r="R39" s="11"/>
      <c r="S39" s="11"/>
      <c r="T39" s="11"/>
    </row>
    <row r="40" spans="2:20" s="9" customFormat="1" ht="75.75" customHeight="1">
      <c r="B40" s="69"/>
      <c r="C40" s="45" t="s">
        <v>10</v>
      </c>
      <c r="D40" s="45">
        <v>426900</v>
      </c>
      <c r="E40" s="66" t="s">
        <v>22</v>
      </c>
      <c r="F40" s="72">
        <v>200000</v>
      </c>
      <c r="G40" s="61">
        <v>0</v>
      </c>
      <c r="H40" s="77">
        <v>0</v>
      </c>
      <c r="I40" s="47">
        <f>SUM(F40:G40)</f>
        <v>200000</v>
      </c>
      <c r="J40" s="47">
        <v>0</v>
      </c>
      <c r="K40" s="47">
        <v>0</v>
      </c>
      <c r="L40" s="47">
        <v>0</v>
      </c>
      <c r="M40" s="47">
        <v>200000</v>
      </c>
      <c r="N40" s="10"/>
      <c r="O40" s="11"/>
      <c r="P40" s="11"/>
      <c r="Q40" s="11"/>
      <c r="R40" s="11"/>
      <c r="S40" s="11"/>
      <c r="T40" s="11"/>
    </row>
    <row r="41" spans="2:20" s="9" customFormat="1" ht="75.75" customHeight="1">
      <c r="B41" s="69"/>
      <c r="C41" s="45" t="s">
        <v>11</v>
      </c>
      <c r="D41" s="45">
        <v>421600</v>
      </c>
      <c r="E41" s="66" t="s">
        <v>23</v>
      </c>
      <c r="F41" s="72">
        <v>47000</v>
      </c>
      <c r="G41" s="61">
        <v>9000</v>
      </c>
      <c r="H41" s="77">
        <v>0</v>
      </c>
      <c r="I41" s="47">
        <f>SUM(F41:G41)</f>
        <v>56000</v>
      </c>
      <c r="J41" s="47">
        <v>27000</v>
      </c>
      <c r="K41" s="47">
        <v>18000</v>
      </c>
      <c r="L41" s="47">
        <v>11000</v>
      </c>
      <c r="M41" s="47">
        <v>0</v>
      </c>
      <c r="N41" s="10"/>
      <c r="O41" s="11"/>
      <c r="P41" s="11"/>
      <c r="Q41" s="11"/>
      <c r="R41" s="11"/>
      <c r="S41" s="11"/>
      <c r="T41" s="11"/>
    </row>
    <row r="42" spans="2:20" s="9" customFormat="1" ht="75.75" customHeight="1">
      <c r="B42" s="69"/>
      <c r="C42" s="45" t="s">
        <v>12</v>
      </c>
      <c r="D42" s="45">
        <v>423900</v>
      </c>
      <c r="E42" s="66" t="s">
        <v>24</v>
      </c>
      <c r="F42" s="72">
        <v>0</v>
      </c>
      <c r="G42" s="61">
        <v>46000</v>
      </c>
      <c r="H42" s="77">
        <v>0</v>
      </c>
      <c r="I42" s="47">
        <f>SUM(F42:G42)</f>
        <v>46000</v>
      </c>
      <c r="J42" s="47">
        <v>0</v>
      </c>
      <c r="K42" s="47">
        <v>46000</v>
      </c>
      <c r="L42" s="47">
        <v>0</v>
      </c>
      <c r="M42" s="47">
        <v>0</v>
      </c>
      <c r="N42" s="10"/>
      <c r="O42" s="11"/>
      <c r="P42" s="11"/>
      <c r="Q42" s="11"/>
      <c r="R42" s="11"/>
      <c r="S42" s="11"/>
      <c r="T42" s="11"/>
    </row>
    <row r="43" spans="2:20" ht="72" customHeight="1">
      <c r="B43" s="78"/>
      <c r="C43" s="79"/>
      <c r="D43" s="79"/>
      <c r="E43" s="37" t="s">
        <v>7</v>
      </c>
      <c r="F43" s="38" t="e">
        <f>SUM(F6+F12+F33+F38)</f>
        <v>#REF!</v>
      </c>
      <c r="G43" s="38" t="e">
        <f>SUM(G6+G12+G33+G38)</f>
        <v>#REF!</v>
      </c>
      <c r="H43" s="38" t="e">
        <f>SUM(H6+H12+H33+H38)</f>
        <v>#REF!</v>
      </c>
      <c r="I43" s="38">
        <v>37592354</v>
      </c>
      <c r="J43" s="38">
        <f>SUM(J6+J12+J33+J38)</f>
        <v>312354</v>
      </c>
      <c r="K43" s="38">
        <f>SUM(K6+K12+K33+K38)</f>
        <v>22885666</v>
      </c>
      <c r="L43" s="38">
        <f>SUM(L6+L12+L33+L38)</f>
        <v>10012667</v>
      </c>
      <c r="M43" s="38">
        <f>SUM(M6+M12+M33+M38)</f>
        <v>4381667</v>
      </c>
      <c r="N43" s="10"/>
      <c r="O43" s="11"/>
      <c r="P43" s="11"/>
      <c r="Q43" s="11"/>
      <c r="R43" s="11"/>
      <c r="S43" s="11"/>
      <c r="T43" s="11"/>
    </row>
    <row r="44" spans="2:20" ht="47.25" customHeight="1" thickBot="1">
      <c r="B44" s="80"/>
      <c r="C44" s="81"/>
      <c r="D44" s="81"/>
      <c r="E44" s="82"/>
      <c r="F44" s="83"/>
      <c r="G44" s="83"/>
      <c r="H44" s="83"/>
      <c r="I44" s="84"/>
      <c r="J44" s="84"/>
      <c r="K44" s="84"/>
      <c r="L44" s="84"/>
      <c r="M44" s="84"/>
      <c r="N44" s="10"/>
      <c r="O44" s="11"/>
      <c r="P44" s="11"/>
      <c r="Q44" s="11"/>
      <c r="R44" s="11"/>
      <c r="S44" s="11"/>
      <c r="T44" s="11"/>
    </row>
    <row r="45" spans="2:20" ht="36.75" customHeight="1">
      <c r="B45" s="11"/>
      <c r="C45" s="15" t="s">
        <v>27</v>
      </c>
      <c r="F45" s="83"/>
      <c r="G45" s="25"/>
      <c r="H45" s="25"/>
      <c r="I45" s="10"/>
      <c r="J45" s="10"/>
      <c r="K45" s="10"/>
      <c r="L45" s="10"/>
      <c r="M45" s="10"/>
      <c r="N45" s="11"/>
      <c r="O45" s="11"/>
      <c r="P45" s="11"/>
      <c r="Q45" s="11"/>
      <c r="R45" s="11"/>
      <c r="S45" s="11"/>
      <c r="T45" s="11"/>
    </row>
    <row r="46" spans="1:20" s="4" customFormat="1" ht="31.5" customHeight="1">
      <c r="A46" s="3"/>
      <c r="B46" s="11"/>
      <c r="C46" s="26" t="s">
        <v>28</v>
      </c>
      <c r="D46" s="27" t="s">
        <v>29</v>
      </c>
      <c r="E46" s="20"/>
      <c r="F46" s="83"/>
      <c r="G46" s="24"/>
      <c r="H46" s="24"/>
      <c r="I46" s="10"/>
      <c r="J46" s="10"/>
      <c r="K46" s="10"/>
      <c r="L46" s="10"/>
      <c r="M46" s="10"/>
      <c r="N46" s="88"/>
      <c r="O46" s="88"/>
      <c r="P46" s="88"/>
      <c r="Q46" s="88"/>
      <c r="R46" s="88"/>
      <c r="S46" s="88"/>
      <c r="T46" s="88"/>
    </row>
    <row r="47" spans="2:20" ht="51" customHeight="1">
      <c r="B47" s="11"/>
      <c r="F47" s="83"/>
      <c r="G47" s="24"/>
      <c r="H47" s="24"/>
      <c r="I47" s="10"/>
      <c r="J47" s="10"/>
      <c r="K47" s="10"/>
      <c r="L47" s="10"/>
      <c r="M47" s="10"/>
      <c r="N47" s="11"/>
      <c r="O47" s="11"/>
      <c r="P47" s="11"/>
      <c r="Q47" s="11"/>
      <c r="R47" s="11"/>
      <c r="S47" s="11"/>
      <c r="T47" s="11"/>
    </row>
    <row r="48" spans="2:20" ht="32.25" customHeight="1">
      <c r="B48" s="11"/>
      <c r="F48" s="24"/>
      <c r="G48" s="24"/>
      <c r="H48" s="24"/>
      <c r="N48" s="11"/>
      <c r="O48" s="11"/>
      <c r="P48" s="11"/>
      <c r="Q48" s="11"/>
      <c r="R48" s="11"/>
      <c r="S48" s="11"/>
      <c r="T48" s="11"/>
    </row>
    <row r="49" spans="2:20" ht="32.25" customHeight="1">
      <c r="B49" s="11"/>
      <c r="F49" s="24"/>
      <c r="G49" s="24"/>
      <c r="H49" s="24"/>
      <c r="N49" s="11"/>
      <c r="O49" s="11"/>
      <c r="P49" s="11"/>
      <c r="Q49" s="11"/>
      <c r="R49" s="11"/>
      <c r="S49" s="11"/>
      <c r="T49" s="11"/>
    </row>
    <row r="50" spans="2:20" ht="32.25" customHeight="1">
      <c r="B50" s="11"/>
      <c r="E50" s="89"/>
      <c r="F50" s="24"/>
      <c r="G50" s="13"/>
      <c r="H50" s="13"/>
      <c r="N50" s="11"/>
      <c r="O50" s="11"/>
      <c r="P50" s="11"/>
      <c r="Q50" s="11"/>
      <c r="R50" s="11"/>
      <c r="S50" s="11"/>
      <c r="T50" s="11"/>
    </row>
    <row r="51" spans="2:20" ht="32.25" customHeight="1">
      <c r="B51" s="11"/>
      <c r="E51" s="90"/>
      <c r="F51" s="24"/>
      <c r="N51" s="11"/>
      <c r="O51" s="11"/>
      <c r="P51" s="11"/>
      <c r="Q51" s="11"/>
      <c r="R51" s="11"/>
      <c r="S51" s="11"/>
      <c r="T51" s="11"/>
    </row>
    <row r="52" spans="2:20" ht="32.25" customHeight="1">
      <c r="B52" s="11"/>
      <c r="E52" s="29"/>
      <c r="F52" s="24"/>
      <c r="N52" s="11"/>
      <c r="O52" s="11"/>
      <c r="P52" s="11"/>
      <c r="Q52" s="11"/>
      <c r="R52" s="11"/>
      <c r="S52" s="11"/>
      <c r="T52" s="11"/>
    </row>
    <row r="53" spans="2:20" ht="32.25" customHeight="1">
      <c r="B53" s="11"/>
      <c r="E53" s="30"/>
      <c r="F53" s="24"/>
      <c r="N53" s="11"/>
      <c r="O53" s="11"/>
      <c r="P53" s="11"/>
      <c r="Q53" s="11"/>
      <c r="R53" s="11"/>
      <c r="S53" s="11"/>
      <c r="T53" s="11"/>
    </row>
    <row r="54" spans="2:20" ht="32.25" customHeight="1">
      <c r="B54" s="11"/>
      <c r="E54" s="30"/>
      <c r="F54" s="24"/>
      <c r="N54" s="11"/>
      <c r="O54" s="11"/>
      <c r="P54" s="11"/>
      <c r="Q54" s="11"/>
      <c r="R54" s="11"/>
      <c r="S54" s="11"/>
      <c r="T54" s="11"/>
    </row>
    <row r="55" spans="2:20" ht="32.25" customHeight="1">
      <c r="B55" s="11"/>
      <c r="E55" s="30"/>
      <c r="F55" s="24"/>
      <c r="N55" s="11"/>
      <c r="O55" s="11"/>
      <c r="P55" s="11"/>
      <c r="Q55" s="11"/>
      <c r="R55" s="11"/>
      <c r="S55" s="11"/>
      <c r="T55" s="11"/>
    </row>
    <row r="56" spans="2:20" ht="32.25" customHeight="1">
      <c r="B56" s="11"/>
      <c r="E56" s="30"/>
      <c r="F56" s="24"/>
      <c r="G56" s="10"/>
      <c r="H56" s="10"/>
      <c r="N56" s="11"/>
      <c r="O56" s="11"/>
      <c r="P56" s="11"/>
      <c r="Q56" s="11"/>
      <c r="R56" s="11"/>
      <c r="S56" s="11"/>
      <c r="T56" s="11"/>
    </row>
    <row r="57" spans="2:20" ht="32.25" customHeight="1">
      <c r="B57" s="11"/>
      <c r="E57" s="30"/>
      <c r="F57" s="24"/>
      <c r="N57" s="11"/>
      <c r="O57" s="11"/>
      <c r="P57" s="11"/>
      <c r="Q57" s="11"/>
      <c r="R57" s="11"/>
      <c r="S57" s="11"/>
      <c r="T57" s="11"/>
    </row>
    <row r="58" spans="2:20" ht="32.25" customHeight="1">
      <c r="B58" s="11"/>
      <c r="E58" s="30"/>
      <c r="F58" s="24"/>
      <c r="N58" s="11"/>
      <c r="O58" s="11"/>
      <c r="P58" s="11"/>
      <c r="Q58" s="11"/>
      <c r="R58" s="11"/>
      <c r="S58" s="11"/>
      <c r="T58" s="11"/>
    </row>
    <row r="59" spans="2:20" ht="32.25" customHeight="1">
      <c r="B59" s="11"/>
      <c r="E59" s="30"/>
      <c r="F59" s="24"/>
      <c r="N59" s="11"/>
      <c r="O59" s="11"/>
      <c r="P59" s="11"/>
      <c r="Q59" s="11"/>
      <c r="R59" s="11"/>
      <c r="S59" s="11"/>
      <c r="T59" s="11"/>
    </row>
    <row r="60" spans="2:20" ht="32.25" customHeight="1">
      <c r="B60" s="11"/>
      <c r="E60" s="29"/>
      <c r="F60" s="24"/>
      <c r="N60" s="11"/>
      <c r="O60" s="11"/>
      <c r="P60" s="11"/>
      <c r="Q60" s="11"/>
      <c r="R60" s="11"/>
      <c r="S60" s="11"/>
      <c r="T60" s="11"/>
    </row>
    <row r="61" spans="2:20" ht="32.25" customHeight="1">
      <c r="B61" s="11"/>
      <c r="E61" s="30"/>
      <c r="F61" s="24"/>
      <c r="G61" s="10"/>
      <c r="H61" s="10"/>
      <c r="N61" s="11"/>
      <c r="O61" s="11"/>
      <c r="P61" s="11"/>
      <c r="Q61" s="11"/>
      <c r="R61" s="11"/>
      <c r="S61" s="11"/>
      <c r="T61" s="11"/>
    </row>
    <row r="62" spans="2:20" ht="12.75" customHeight="1">
      <c r="B62" s="11"/>
      <c r="E62" s="30"/>
      <c r="F62" s="24"/>
      <c r="N62" s="11"/>
      <c r="O62" s="11"/>
      <c r="P62" s="11"/>
      <c r="Q62" s="11"/>
      <c r="R62" s="11"/>
      <c r="S62" s="11"/>
      <c r="T62" s="11"/>
    </row>
    <row r="63" spans="2:20" ht="18" customHeight="1">
      <c r="B63" s="11"/>
      <c r="E63" s="30"/>
      <c r="F63" s="24"/>
      <c r="N63" s="11"/>
      <c r="O63" s="11"/>
      <c r="P63" s="11"/>
      <c r="Q63" s="11"/>
      <c r="R63" s="11"/>
      <c r="S63" s="11"/>
      <c r="T63" s="11"/>
    </row>
    <row r="64" spans="2:20" ht="21" customHeight="1">
      <c r="B64" s="11"/>
      <c r="E64" s="30"/>
      <c r="F64" s="24"/>
      <c r="N64" s="11"/>
      <c r="O64" s="11"/>
      <c r="P64" s="11"/>
      <c r="Q64" s="11"/>
      <c r="R64" s="11"/>
      <c r="S64" s="11"/>
      <c r="T64" s="11"/>
    </row>
    <row r="65" spans="2:20" ht="18.75" customHeight="1">
      <c r="B65" s="11"/>
      <c r="E65" s="30"/>
      <c r="F65" s="24"/>
      <c r="N65" s="11"/>
      <c r="O65" s="11"/>
      <c r="P65" s="11"/>
      <c r="Q65" s="11"/>
      <c r="R65" s="11"/>
      <c r="S65" s="11"/>
      <c r="T65" s="11"/>
    </row>
    <row r="66" spans="2:20" ht="18.75" customHeight="1">
      <c r="B66" s="11"/>
      <c r="E66" s="30"/>
      <c r="F66" s="31"/>
      <c r="N66" s="11"/>
      <c r="O66" s="11"/>
      <c r="P66" s="11"/>
      <c r="Q66" s="11"/>
      <c r="R66" s="11"/>
      <c r="S66" s="11"/>
      <c r="T66" s="11"/>
    </row>
    <row r="67" spans="2:20" ht="26.25" customHeight="1">
      <c r="B67" s="11"/>
      <c r="E67" s="29"/>
      <c r="F67" s="24"/>
      <c r="I67" s="10"/>
      <c r="J67" s="10"/>
      <c r="K67" s="10"/>
      <c r="L67" s="10"/>
      <c r="M67" s="10"/>
      <c r="N67" s="11"/>
      <c r="O67" s="11"/>
      <c r="P67" s="11"/>
      <c r="Q67" s="11"/>
      <c r="R67" s="11"/>
      <c r="S67" s="11"/>
      <c r="T67" s="11"/>
    </row>
    <row r="68" spans="2:20" ht="13.5" customHeight="1">
      <c r="B68" s="11"/>
      <c r="E68" s="30"/>
      <c r="F68" s="24"/>
      <c r="N68" s="11"/>
      <c r="O68" s="11"/>
      <c r="P68" s="11"/>
      <c r="Q68" s="11"/>
      <c r="R68" s="11"/>
      <c r="S68" s="11"/>
      <c r="T68" s="11"/>
    </row>
    <row r="69" spans="2:20" ht="49.5" customHeight="1">
      <c r="B69" s="11"/>
      <c r="E69" s="30"/>
      <c r="N69" s="11"/>
      <c r="O69" s="11"/>
      <c r="P69" s="11"/>
      <c r="Q69" s="11"/>
      <c r="R69" s="11"/>
      <c r="S69" s="11"/>
      <c r="T69" s="11"/>
    </row>
    <row r="70" spans="2:20" ht="15.75">
      <c r="B70" s="11"/>
      <c r="E70" s="29"/>
      <c r="N70" s="11"/>
      <c r="O70" s="11"/>
      <c r="P70" s="11"/>
      <c r="Q70" s="11"/>
      <c r="R70" s="11"/>
      <c r="S70" s="11"/>
      <c r="T70" s="11"/>
    </row>
    <row r="71" spans="2:20" ht="15.75">
      <c r="B71" s="11"/>
      <c r="E71" s="26"/>
      <c r="N71" s="11"/>
      <c r="O71" s="11"/>
      <c r="P71" s="11"/>
      <c r="Q71" s="11"/>
      <c r="R71" s="11"/>
      <c r="S71" s="11"/>
      <c r="T71" s="11"/>
    </row>
    <row r="72" spans="2:20" ht="15.75">
      <c r="B72" s="11"/>
      <c r="E72" s="32"/>
      <c r="N72" s="11"/>
      <c r="O72" s="11"/>
      <c r="P72" s="11"/>
      <c r="Q72" s="11"/>
      <c r="R72" s="11"/>
      <c r="S72" s="11"/>
      <c r="T72" s="11"/>
    </row>
    <row r="73" spans="2:20" ht="15.75">
      <c r="B73" s="11"/>
      <c r="E73" s="33"/>
      <c r="N73" s="11"/>
      <c r="O73" s="11"/>
      <c r="P73" s="11"/>
      <c r="Q73" s="11"/>
      <c r="R73" s="11"/>
      <c r="S73" s="11"/>
      <c r="T73" s="11"/>
    </row>
    <row r="74" spans="2:20" ht="15.75">
      <c r="B74" s="11"/>
      <c r="E74" s="32"/>
      <c r="N74" s="11"/>
      <c r="O74" s="11"/>
      <c r="P74" s="11"/>
      <c r="Q74" s="11"/>
      <c r="R74" s="11"/>
      <c r="S74" s="11"/>
      <c r="T74" s="11"/>
    </row>
    <row r="75" spans="2:20" ht="15.75">
      <c r="B75" s="11"/>
      <c r="N75" s="11"/>
      <c r="O75" s="11"/>
      <c r="P75" s="11"/>
      <c r="Q75" s="11"/>
      <c r="R75" s="11"/>
      <c r="S75" s="11"/>
      <c r="T75" s="11"/>
    </row>
    <row r="76" spans="2:20" ht="15.75">
      <c r="B76" s="11"/>
      <c r="N76" s="11"/>
      <c r="O76" s="11"/>
      <c r="P76" s="11"/>
      <c r="Q76" s="11"/>
      <c r="R76" s="11"/>
      <c r="S76" s="11"/>
      <c r="T76" s="11"/>
    </row>
    <row r="77" spans="2:20" ht="15.75">
      <c r="B77" s="11"/>
      <c r="N77" s="11"/>
      <c r="O77" s="11"/>
      <c r="P77" s="11"/>
      <c r="Q77" s="11"/>
      <c r="R77" s="11"/>
      <c r="S77" s="11"/>
      <c r="T77" s="11"/>
    </row>
    <row r="79" ht="15.75">
      <c r="E79" s="89"/>
    </row>
    <row r="80" ht="15.75">
      <c r="E80" s="91"/>
    </row>
    <row r="81" ht="15.75">
      <c r="E81" s="34"/>
    </row>
    <row r="82" ht="15.75">
      <c r="E82" s="28"/>
    </row>
    <row r="83" ht="15.75">
      <c r="E83" s="28"/>
    </row>
    <row r="84" ht="15.75">
      <c r="E84" s="28"/>
    </row>
    <row r="85" ht="15.75">
      <c r="E85" s="28"/>
    </row>
    <row r="86" ht="15.75">
      <c r="E86" s="28"/>
    </row>
    <row r="87" ht="15.75">
      <c r="E87" s="28"/>
    </row>
    <row r="88" ht="15.75">
      <c r="E88" s="28"/>
    </row>
    <row r="89" ht="15.75">
      <c r="E89" s="34"/>
    </row>
    <row r="90" ht="15.75">
      <c r="E90" s="28"/>
    </row>
    <row r="91" ht="15.75">
      <c r="E91" s="28"/>
    </row>
    <row r="92" ht="15.75">
      <c r="E92" s="28"/>
    </row>
    <row r="93" ht="15.75">
      <c r="E93" s="28"/>
    </row>
    <row r="94" ht="15.75">
      <c r="E94" s="28"/>
    </row>
    <row r="95" ht="15.75">
      <c r="E95" s="34"/>
    </row>
    <row r="96" ht="15.75">
      <c r="E96" s="34"/>
    </row>
    <row r="97" ht="15.75">
      <c r="E97" s="28"/>
    </row>
    <row r="98" ht="15.75">
      <c r="E98" s="28"/>
    </row>
    <row r="99" ht="15.75">
      <c r="E99" s="34"/>
    </row>
    <row r="101" ht="15.75">
      <c r="E101" s="35"/>
    </row>
  </sheetData>
  <sheetProtection/>
  <mergeCells count="3">
    <mergeCell ref="E50:E51"/>
    <mergeCell ref="E79:E80"/>
    <mergeCell ref="B6:C6"/>
  </mergeCells>
  <printOptions horizontalCentered="1"/>
  <pageMargins left="0.3937007874015748" right="0" top="0.1968503937007874" bottom="0.1968503937007874" header="0.31496062992125984" footer="0.31496062992125984"/>
  <pageSetup fitToHeight="2" fitToWidth="2" horizontalDpi="300" verticalDpi="300" orientation="landscape" paperSize="9" scale="60" r:id="rId1"/>
  <rowBreaks count="1" manualBreakCount="1">
    <brk id="3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JPZUZS Obrenovac</cp:lastModifiedBy>
  <cp:lastPrinted>2015-02-09T08:40:34Z</cp:lastPrinted>
  <dcterms:created xsi:type="dcterms:W3CDTF">2008-12-18T08:04:44Z</dcterms:created>
  <dcterms:modified xsi:type="dcterms:W3CDTF">2015-02-10T08:52:35Z</dcterms:modified>
  <cp:category/>
  <cp:version/>
  <cp:contentType/>
  <cp:contentStatus/>
</cp:coreProperties>
</file>