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<sst xmlns="http://schemas.openxmlformats.org/spreadsheetml/2006/main" count="86" uniqueCount="62">
  <si>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</si>
  <si>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</si>
  <si>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</si>
  <si>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</si>
  <si>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</si>
  <si>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</si>
  <si>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</si>
  <si>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</si>
  <si>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</si>
  <si>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</si>
  <si>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</si>
  <si>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</si>
  <si>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</si>
  <si>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</si>
  <si>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</si>
  <si>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</si>
  <si>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</si>
  <si>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</si>
  <si>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</si>
  <si>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</si>
  <si>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</si>
  <si>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</si>
  <si>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</si>
  <si>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</si>
  <si>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</si>
  <si>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</si>
  <si>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</si>
  <si>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</si>
  <si>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</si>
  <si>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</si>
  <si>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</si>
  <si>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</si>
  <si>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</si>
  <si>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</si>
  <si>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</si>
  <si>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</si>
  <si>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</si>
  <si>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</si>
  <si>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</si>
  <si>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</si>
  <si>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</si>
  <si>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</si>
  <si>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</si>
  <si>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</si>
  <si>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</si>
  <si>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</si>
  <si>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</si>
  <si>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</si>
  <si>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Јубиларне награде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</si>
  <si>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</si>
  <si>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</si>
  <si>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</si>
  <si>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</si>
  <si>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</si>
  <si>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</si>
  <si>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</si>
  <si>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Табела 4.1.2.</t>
  </si>
  <si>
    <t>УКУПНО</t>
  </si>
  <si>
    <t xml:space="preserve">Приходи  из
буџета за период од 01.01. до 31.03.2014.године </t>
  </si>
  <si>
    <t xml:space="preserve">Меморандумске ставке за рефундацију расхода за период од 01.01. до 31.03.2014.године </t>
  </si>
  <si>
    <t xml:space="preserve">Укупно за период од 01.01. до 31.03.2014.године </t>
  </si>
  <si>
    <t>ПЛАН РАСХОДА И ИЗДАТАКА  ЗА ПЕРИОД ОД  01.01. ДО 31.03.2014.ГОДИНЕ - КЛАСИЧАН ДЕО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</si>
</sst>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i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4" fontId="9" fillId="32" borderId="0" xfId="0" applyNumberFormat="1" applyFont="1" applyFill="1" applyBorder="1" applyAlignment="1">
      <alignment horizontal="right"/>
    </xf>
    <xf numFmtId="4" fontId="17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2" fillId="32" borderId="12" xfId="0" applyFont="1" applyFill="1" applyBorder="1" applyAlignment="1">
      <alignment wrapText="1"/>
    </xf>
    <xf numFmtId="4" fontId="12" fillId="32" borderId="12" xfId="0" applyNumberFormat="1" applyFont="1" applyFill="1" applyBorder="1" applyAlignment="1">
      <alignment/>
    </xf>
    <xf numFmtId="0" fontId="12" fillId="32" borderId="13" xfId="0" applyFont="1" applyFill="1" applyBorder="1" applyAlignment="1">
      <alignment wrapText="1"/>
    </xf>
    <xf numFmtId="4" fontId="12" fillId="32" borderId="13" xfId="0" applyNumberFormat="1" applyFont="1" applyFill="1" applyBorder="1" applyAlignment="1">
      <alignment/>
    </xf>
    <xf numFmtId="4" fontId="12" fillId="32" borderId="14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4" fontId="12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wrapText="1"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 wrapText="1"/>
    </xf>
    <xf numFmtId="4" fontId="12" fillId="0" borderId="22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wrapText="1"/>
    </xf>
    <xf numFmtId="4" fontId="12" fillId="0" borderId="25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wrapText="1"/>
    </xf>
    <xf numFmtId="4" fontId="12" fillId="0" borderId="28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wrapText="1"/>
    </xf>
    <xf numFmtId="4" fontId="12" fillId="0" borderId="31" xfId="0" applyNumberFormat="1" applyFont="1" applyBorder="1" applyAlignment="1">
      <alignment/>
    </xf>
    <xf numFmtId="0" fontId="12" fillId="32" borderId="16" xfId="0" applyFont="1" applyFill="1" applyBorder="1" applyAlignment="1">
      <alignment wrapText="1"/>
    </xf>
    <xf numFmtId="0" fontId="12" fillId="0" borderId="32" xfId="0" applyFont="1" applyBorder="1" applyAlignment="1">
      <alignment/>
    </xf>
    <xf numFmtId="0" fontId="11" fillId="0" borderId="12" xfId="0" applyFont="1" applyBorder="1" applyAlignment="1">
      <alignment wrapText="1"/>
    </xf>
    <xf numFmtId="4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4" fontId="1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4" fontId="10" fillId="0" borderId="0" xfId="0" applyNumberFormat="1" applyFont="1" applyAlignment="1">
      <alignment/>
    </xf>
    <xf numFmtId="0" fontId="11" fillId="33" borderId="32" xfId="0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4" fontId="11" fillId="33" borderId="12" xfId="0" applyNumberFormat="1" applyFont="1" applyFill="1" applyBorder="1" applyAlignment="1">
      <alignment/>
    </xf>
    <xf numFmtId="4" fontId="11" fillId="33" borderId="33" xfId="0" applyNumberFormat="1" applyFont="1" applyFill="1" applyBorder="1" applyAlignment="1">
      <alignment/>
    </xf>
    <xf numFmtId="0" fontId="11" fillId="32" borderId="32" xfId="0" applyFont="1" applyFill="1" applyBorder="1" applyAlignment="1">
      <alignment/>
    </xf>
    <xf numFmtId="4" fontId="11" fillId="32" borderId="12" xfId="0" applyNumberFormat="1" applyFont="1" applyFill="1" applyBorder="1" applyAlignment="1">
      <alignment/>
    </xf>
    <xf numFmtId="4" fontId="12" fillId="32" borderId="33" xfId="0" applyNumberFormat="1" applyFont="1" applyFill="1" applyBorder="1" applyAlignment="1">
      <alignment/>
    </xf>
    <xf numFmtId="0" fontId="11" fillId="32" borderId="34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4" fontId="11" fillId="33" borderId="13" xfId="0" applyNumberFormat="1" applyFont="1" applyFill="1" applyBorder="1" applyAlignment="1">
      <alignment/>
    </xf>
    <xf numFmtId="4" fontId="11" fillId="33" borderId="14" xfId="0" applyNumberFormat="1" applyFont="1" applyFill="1" applyBorder="1" applyAlignment="1">
      <alignment/>
    </xf>
    <xf numFmtId="0" fontId="12" fillId="32" borderId="15" xfId="0" applyFont="1" applyFill="1" applyBorder="1" applyAlignment="1">
      <alignment/>
    </xf>
    <xf numFmtId="4" fontId="12" fillId="32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12" fillId="32" borderId="17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3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3.00390625" style="23" customWidth="1"/>
    <col min="2" max="2" width="50.421875" style="24" customWidth="1"/>
    <col min="3" max="3" width="20.140625" style="23" customWidth="1"/>
    <col min="4" max="4" width="23.28125" style="23" customWidth="1"/>
    <col min="5" max="5" width="20.421875" style="23" customWidth="1"/>
    <col min="6" max="6" width="15.140625" style="1" customWidth="1"/>
    <col min="7" max="7" width="15.57421875" style="1" customWidth="1"/>
    <col min="8" max="8" width="13.8515625" style="1" customWidth="1"/>
    <col min="10" max="11" width="10.140625" style="0" bestFit="1" customWidth="1"/>
    <col min="12" max="12" width="9.28125" style="0" bestFit="1" customWidth="1"/>
  </cols>
  <sheetData>
    <row r="1" ht="20.25" customHeight="1"/>
    <row r="2" ht="20.25" customHeight="1">
      <c r="A2" s="84" t="s">
        <v>56</v>
      </c>
    </row>
    <row r="3" spans="1:8" s="89" customFormat="1" ht="36.75" customHeight="1">
      <c r="A3" s="86"/>
      <c r="B3" s="87" t="s">
        <v>61</v>
      </c>
      <c r="C3" s="86"/>
      <c r="D3" s="86"/>
      <c r="E3" s="86"/>
      <c r="F3" s="88"/>
      <c r="G3" s="88"/>
      <c r="H3" s="88"/>
    </row>
    <row r="4" ht="21.75" customHeight="1" thickBot="1"/>
    <row r="5" spans="1:5" ht="78" customHeight="1" thickBot="1">
      <c r="A5" s="25" t="s">
        <v>55</v>
      </c>
      <c r="B5" s="26" t="s">
        <v>13</v>
      </c>
      <c r="C5" s="27" t="s">
        <v>58</v>
      </c>
      <c r="D5" s="27" t="s">
        <v>59</v>
      </c>
      <c r="E5" s="90" t="s">
        <v>60</v>
      </c>
    </row>
    <row r="6" spans="1:8" s="8" customFormat="1" ht="22.5" customHeight="1" thickBot="1">
      <c r="A6" s="70">
        <v>411100</v>
      </c>
      <c r="B6" s="71" t="s">
        <v>44</v>
      </c>
      <c r="C6" s="72">
        <v>2828000</v>
      </c>
      <c r="D6" s="72">
        <v>0</v>
      </c>
      <c r="E6" s="73">
        <f>SUM(C6+D6)</f>
        <v>2828000</v>
      </c>
      <c r="F6" s="7"/>
      <c r="G6" s="14"/>
      <c r="H6" s="7"/>
    </row>
    <row r="7" spans="1:8" s="8" customFormat="1" ht="30" customHeight="1" thickBot="1">
      <c r="A7" s="70">
        <v>412000</v>
      </c>
      <c r="B7" s="71" t="s">
        <v>0</v>
      </c>
      <c r="C7" s="72">
        <v>506212</v>
      </c>
      <c r="D7" s="72">
        <v>0</v>
      </c>
      <c r="E7" s="73">
        <f>SUM(C7+D7)</f>
        <v>506212</v>
      </c>
      <c r="F7" s="7"/>
      <c r="G7" s="14"/>
      <c r="H7" s="7"/>
    </row>
    <row r="8" spans="1:8" s="8" customFormat="1" ht="22.5" customHeight="1" thickBot="1">
      <c r="A8" s="70">
        <v>413000</v>
      </c>
      <c r="B8" s="71" t="s">
        <v>1</v>
      </c>
      <c r="C8" s="72">
        <f>SUM(C9)</f>
        <v>0</v>
      </c>
      <c r="D8" s="72">
        <v>0</v>
      </c>
      <c r="E8" s="73">
        <f>SUM(C8+D8)</f>
        <v>0</v>
      </c>
      <c r="F8" s="7"/>
      <c r="G8" s="14"/>
      <c r="H8" s="7"/>
    </row>
    <row r="9" spans="1:8" s="8" customFormat="1" ht="22.5" customHeight="1" thickBot="1">
      <c r="A9" s="74"/>
      <c r="B9" s="28" t="s">
        <v>45</v>
      </c>
      <c r="C9" s="29">
        <v>0</v>
      </c>
      <c r="D9" s="75">
        <v>0</v>
      </c>
      <c r="E9" s="76">
        <f>SUM(C9:D9)</f>
        <v>0</v>
      </c>
      <c r="F9" s="7"/>
      <c r="G9" s="14"/>
      <c r="H9" s="7"/>
    </row>
    <row r="10" spans="1:8" s="8" customFormat="1" ht="22.5" customHeight="1" thickBot="1">
      <c r="A10" s="70">
        <v>414000</v>
      </c>
      <c r="B10" s="71" t="s">
        <v>2</v>
      </c>
      <c r="C10" s="72">
        <f>SUM(C11:C11)</f>
        <v>170000</v>
      </c>
      <c r="D10" s="72">
        <f>SUM(D11:D11)</f>
        <v>85000</v>
      </c>
      <c r="E10" s="73">
        <f>SUM(C10+D10)</f>
        <v>255000</v>
      </c>
      <c r="F10" s="7"/>
      <c r="G10" s="14"/>
      <c r="H10" s="7"/>
    </row>
    <row r="11" spans="1:8" s="8" customFormat="1" ht="22.5" customHeight="1" thickBot="1">
      <c r="A11" s="77"/>
      <c r="B11" s="30" t="s">
        <v>46</v>
      </c>
      <c r="C11" s="31">
        <v>170000</v>
      </c>
      <c r="D11" s="31">
        <v>85000</v>
      </c>
      <c r="E11" s="32">
        <f>SUM(C11:D11)</f>
        <v>255000</v>
      </c>
      <c r="F11" s="7"/>
      <c r="G11" s="14"/>
      <c r="H11" s="7"/>
    </row>
    <row r="12" spans="1:8" s="8" customFormat="1" ht="22.5" customHeight="1" thickBot="1">
      <c r="A12" s="78">
        <v>415000</v>
      </c>
      <c r="B12" s="79" t="s">
        <v>3</v>
      </c>
      <c r="C12" s="80">
        <f>SUM(C13)</f>
        <v>60000</v>
      </c>
      <c r="D12" s="80">
        <f>SUM(D13)</f>
        <v>0</v>
      </c>
      <c r="E12" s="81">
        <f aca="true" t="shared" si="0" ref="E12:E34">SUM(C12+D12)</f>
        <v>60000</v>
      </c>
      <c r="F12" s="7"/>
      <c r="G12" s="14"/>
      <c r="H12" s="7"/>
    </row>
    <row r="13" spans="1:7" ht="22.5" customHeight="1" thickBot="1">
      <c r="A13" s="33"/>
      <c r="B13" s="34" t="s">
        <v>47</v>
      </c>
      <c r="C13" s="35">
        <v>60000</v>
      </c>
      <c r="D13" s="35">
        <v>0</v>
      </c>
      <c r="E13" s="36">
        <f t="shared" si="0"/>
        <v>60000</v>
      </c>
      <c r="G13" s="7"/>
    </row>
    <row r="14" spans="1:8" s="8" customFormat="1" ht="29.25" customHeight="1" thickBot="1">
      <c r="A14" s="70">
        <v>416000</v>
      </c>
      <c r="B14" s="71" t="s">
        <v>4</v>
      </c>
      <c r="C14" s="72">
        <f>SUM(C15:C16)</f>
        <v>65000</v>
      </c>
      <c r="D14" s="72">
        <f>SUM(D15)</f>
        <v>0</v>
      </c>
      <c r="E14" s="73">
        <f t="shared" si="0"/>
        <v>65000</v>
      </c>
      <c r="F14" s="7"/>
      <c r="G14" s="7"/>
      <c r="H14" s="7"/>
    </row>
    <row r="15" spans="1:7" ht="22.5" customHeight="1" thickBot="1">
      <c r="A15" s="37"/>
      <c r="B15" s="38" t="s">
        <v>48</v>
      </c>
      <c r="C15" s="39">
        <v>0</v>
      </c>
      <c r="D15" s="39">
        <v>0</v>
      </c>
      <c r="E15" s="40">
        <f t="shared" si="0"/>
        <v>0</v>
      </c>
      <c r="F15" s="10"/>
      <c r="G15" s="6"/>
    </row>
    <row r="16" spans="1:7" ht="22.5" customHeight="1" thickBot="1">
      <c r="A16" s="33"/>
      <c r="B16" s="34" t="s">
        <v>49</v>
      </c>
      <c r="C16" s="35">
        <v>65000</v>
      </c>
      <c r="D16" s="35">
        <v>0</v>
      </c>
      <c r="E16" s="40">
        <f t="shared" si="0"/>
        <v>65000</v>
      </c>
      <c r="F16" s="10"/>
      <c r="G16" s="6"/>
    </row>
    <row r="17" spans="1:8" s="8" customFormat="1" ht="22.5" customHeight="1" thickBot="1">
      <c r="A17" s="70">
        <v>421000</v>
      </c>
      <c r="B17" s="71" t="s">
        <v>5</v>
      </c>
      <c r="C17" s="72">
        <f>SUM(C18:C23)</f>
        <v>364000</v>
      </c>
      <c r="D17" s="72">
        <f>SUM(D18:D23)</f>
        <v>0</v>
      </c>
      <c r="E17" s="73">
        <f t="shared" si="0"/>
        <v>364000</v>
      </c>
      <c r="F17" s="12"/>
      <c r="G17" s="15"/>
      <c r="H17" s="7"/>
    </row>
    <row r="18" spans="1:7" ht="22.5" customHeight="1">
      <c r="A18" s="41">
        <v>421100</v>
      </c>
      <c r="B18" s="42" t="s">
        <v>50</v>
      </c>
      <c r="C18" s="43">
        <v>35000</v>
      </c>
      <c r="D18" s="43">
        <v>0</v>
      </c>
      <c r="E18" s="44">
        <f t="shared" si="0"/>
        <v>35000</v>
      </c>
      <c r="F18" s="7"/>
      <c r="G18" s="6"/>
    </row>
    <row r="19" spans="1:7" ht="22.5" customHeight="1">
      <c r="A19" s="45">
        <v>421200</v>
      </c>
      <c r="B19" s="46" t="s">
        <v>51</v>
      </c>
      <c r="C19" s="47">
        <v>58000</v>
      </c>
      <c r="D19" s="47">
        <v>0</v>
      </c>
      <c r="E19" s="48">
        <f t="shared" si="0"/>
        <v>58000</v>
      </c>
      <c r="F19" s="7"/>
      <c r="G19" s="6"/>
    </row>
    <row r="20" spans="1:7" ht="22.5" customHeight="1">
      <c r="A20" s="45">
        <v>421300</v>
      </c>
      <c r="B20" s="46" t="s">
        <v>52</v>
      </c>
      <c r="C20" s="47">
        <v>58000</v>
      </c>
      <c r="D20" s="47">
        <v>0</v>
      </c>
      <c r="E20" s="48">
        <f t="shared" si="0"/>
        <v>58000</v>
      </c>
      <c r="F20" s="7"/>
      <c r="G20" s="6"/>
    </row>
    <row r="21" spans="1:7" ht="22.5" customHeight="1">
      <c r="A21" s="45">
        <v>421400</v>
      </c>
      <c r="B21" s="46" t="s">
        <v>53</v>
      </c>
      <c r="C21" s="47">
        <v>95000</v>
      </c>
      <c r="D21" s="47">
        <v>0</v>
      </c>
      <c r="E21" s="48">
        <f t="shared" si="0"/>
        <v>95000</v>
      </c>
      <c r="F21" s="7"/>
      <c r="G21" s="6"/>
    </row>
    <row r="22" spans="1:7" ht="22.5" customHeight="1">
      <c r="A22" s="45">
        <v>421600</v>
      </c>
      <c r="B22" s="46" t="s">
        <v>14</v>
      </c>
      <c r="C22" s="47">
        <v>115000</v>
      </c>
      <c r="D22" s="47">
        <v>0</v>
      </c>
      <c r="E22" s="48">
        <f t="shared" si="0"/>
        <v>115000</v>
      </c>
      <c r="F22" s="7"/>
      <c r="G22" s="6"/>
    </row>
    <row r="23" spans="1:7" ht="22.5" customHeight="1" thickBot="1">
      <c r="A23" s="49">
        <v>421900</v>
      </c>
      <c r="B23" s="50" t="s">
        <v>15</v>
      </c>
      <c r="C23" s="51">
        <v>3000</v>
      </c>
      <c r="D23" s="51">
        <v>0</v>
      </c>
      <c r="E23" s="52">
        <f t="shared" si="0"/>
        <v>3000</v>
      </c>
      <c r="F23" s="7"/>
      <c r="G23" s="6"/>
    </row>
    <row r="24" spans="1:8" s="8" customFormat="1" ht="22.5" customHeight="1" thickBot="1">
      <c r="A24" s="70">
        <v>422000</v>
      </c>
      <c r="B24" s="71" t="s">
        <v>6</v>
      </c>
      <c r="C24" s="73">
        <v>3000</v>
      </c>
      <c r="D24" s="72">
        <v>0</v>
      </c>
      <c r="E24" s="73">
        <f t="shared" si="0"/>
        <v>3000</v>
      </c>
      <c r="F24" s="7"/>
      <c r="G24" s="16"/>
      <c r="H24" s="7"/>
    </row>
    <row r="25" spans="1:8" s="8" customFormat="1" ht="22.5" customHeight="1" thickBot="1">
      <c r="A25" s="70">
        <v>423000</v>
      </c>
      <c r="B25" s="71" t="s">
        <v>7</v>
      </c>
      <c r="C25" s="72">
        <f>SUM(C26:C31)</f>
        <v>458788</v>
      </c>
      <c r="D25" s="72">
        <f>SUM(D26:D31)</f>
        <v>0</v>
      </c>
      <c r="E25" s="72">
        <f t="shared" si="0"/>
        <v>458788</v>
      </c>
      <c r="F25" s="11"/>
      <c r="G25" s="17"/>
      <c r="H25" s="7"/>
    </row>
    <row r="26" spans="1:7" ht="22.5" customHeight="1">
      <c r="A26" s="53">
        <v>423200</v>
      </c>
      <c r="B26" s="46" t="s">
        <v>16</v>
      </c>
      <c r="C26" s="47">
        <v>22000</v>
      </c>
      <c r="D26" s="47">
        <v>0</v>
      </c>
      <c r="E26" s="47">
        <f t="shared" si="0"/>
        <v>22000</v>
      </c>
      <c r="F26" s="7"/>
      <c r="G26" s="6"/>
    </row>
    <row r="27" spans="1:7" ht="30.75" customHeight="1">
      <c r="A27" s="53">
        <v>423300</v>
      </c>
      <c r="B27" s="46" t="s">
        <v>17</v>
      </c>
      <c r="C27" s="47">
        <v>10000</v>
      </c>
      <c r="D27" s="47">
        <v>0</v>
      </c>
      <c r="E27" s="47">
        <f t="shared" si="0"/>
        <v>10000</v>
      </c>
      <c r="F27" s="7"/>
      <c r="G27" s="6"/>
    </row>
    <row r="28" spans="1:7" ht="22.5" customHeight="1">
      <c r="A28" s="45">
        <v>423400</v>
      </c>
      <c r="B28" s="46" t="s">
        <v>18</v>
      </c>
      <c r="C28" s="47">
        <v>63788</v>
      </c>
      <c r="D28" s="47">
        <v>0</v>
      </c>
      <c r="E28" s="47">
        <f t="shared" si="0"/>
        <v>63788</v>
      </c>
      <c r="F28" s="7"/>
      <c r="G28" s="6"/>
    </row>
    <row r="29" spans="1:7" ht="22.5" customHeight="1">
      <c r="A29" s="45">
        <v>423500</v>
      </c>
      <c r="B29" s="46" t="s">
        <v>19</v>
      </c>
      <c r="C29" s="47">
        <v>350000</v>
      </c>
      <c r="D29" s="47">
        <v>0</v>
      </c>
      <c r="E29" s="47">
        <f t="shared" si="0"/>
        <v>350000</v>
      </c>
      <c r="F29" s="7"/>
      <c r="G29" s="6"/>
    </row>
    <row r="30" spans="1:7" ht="22.5" customHeight="1">
      <c r="A30" s="45">
        <v>423700</v>
      </c>
      <c r="B30" s="46" t="s">
        <v>20</v>
      </c>
      <c r="C30" s="47">
        <v>10000</v>
      </c>
      <c r="D30" s="47">
        <v>0</v>
      </c>
      <c r="E30" s="47">
        <f t="shared" si="0"/>
        <v>10000</v>
      </c>
      <c r="F30" s="7"/>
      <c r="G30" s="6"/>
    </row>
    <row r="31" spans="1:7" ht="22.5" customHeight="1" thickBot="1">
      <c r="A31" s="49">
        <v>423900</v>
      </c>
      <c r="B31" s="54" t="s">
        <v>21</v>
      </c>
      <c r="C31" s="55">
        <v>3000</v>
      </c>
      <c r="D31" s="55">
        <v>0</v>
      </c>
      <c r="E31" s="55">
        <f t="shared" si="0"/>
        <v>3000</v>
      </c>
      <c r="F31" s="7"/>
      <c r="G31" s="6"/>
    </row>
    <row r="32" spans="1:8" s="8" customFormat="1" ht="22.5" customHeight="1" thickBot="1">
      <c r="A32" s="70">
        <v>424000</v>
      </c>
      <c r="B32" s="71" t="s">
        <v>8</v>
      </c>
      <c r="C32" s="72">
        <f>SUM(+C33)</f>
        <v>5000</v>
      </c>
      <c r="D32" s="72">
        <f>SUM(+D33)</f>
        <v>0</v>
      </c>
      <c r="E32" s="73">
        <f t="shared" si="0"/>
        <v>5000</v>
      </c>
      <c r="F32" s="11"/>
      <c r="G32" s="17"/>
      <c r="H32" s="9"/>
    </row>
    <row r="33" spans="1:8" s="4" customFormat="1" ht="22.5" customHeight="1" thickBot="1">
      <c r="A33" s="49">
        <v>424900</v>
      </c>
      <c r="B33" s="50" t="s">
        <v>22</v>
      </c>
      <c r="C33" s="51">
        <v>5000</v>
      </c>
      <c r="D33" s="51">
        <v>0</v>
      </c>
      <c r="E33" s="52">
        <f t="shared" si="0"/>
        <v>5000</v>
      </c>
      <c r="F33" s="1"/>
      <c r="G33" s="5"/>
      <c r="H33" s="9"/>
    </row>
    <row r="34" spans="1:8" s="8" customFormat="1" ht="22.5" customHeight="1" thickBot="1">
      <c r="A34" s="70">
        <v>425000</v>
      </c>
      <c r="B34" s="71" t="s">
        <v>9</v>
      </c>
      <c r="C34" s="72">
        <f>SUM(C35:C36)</f>
        <v>310000</v>
      </c>
      <c r="D34" s="72">
        <f>SUM(D36:D36)</f>
        <v>0</v>
      </c>
      <c r="E34" s="73">
        <f t="shared" si="0"/>
        <v>310000</v>
      </c>
      <c r="F34" s="11"/>
      <c r="G34" s="17"/>
      <c r="H34" s="9"/>
    </row>
    <row r="35" spans="1:8" s="22" customFormat="1" ht="33" customHeight="1">
      <c r="A35" s="82">
        <v>425100</v>
      </c>
      <c r="B35" s="56" t="s">
        <v>54</v>
      </c>
      <c r="C35" s="83">
        <v>300000</v>
      </c>
      <c r="D35" s="83">
        <v>0</v>
      </c>
      <c r="E35" s="85">
        <f>SUM(C35:D35)</f>
        <v>300000</v>
      </c>
      <c r="F35" s="19"/>
      <c r="G35" s="20"/>
      <c r="H35" s="21"/>
    </row>
    <row r="36" spans="1:8" ht="22.5" customHeight="1" thickBot="1">
      <c r="A36" s="49">
        <v>425200</v>
      </c>
      <c r="B36" s="50" t="s">
        <v>23</v>
      </c>
      <c r="C36" s="51">
        <v>10000</v>
      </c>
      <c r="D36" s="51">
        <v>0</v>
      </c>
      <c r="E36" s="52">
        <f aca="true" t="shared" si="1" ref="E36:E47">SUM(C36+D36)</f>
        <v>10000</v>
      </c>
      <c r="G36" s="9"/>
      <c r="H36" s="9"/>
    </row>
    <row r="37" spans="1:8" s="8" customFormat="1" ht="22.5" customHeight="1" thickBot="1">
      <c r="A37" s="70">
        <v>426000</v>
      </c>
      <c r="B37" s="71" t="s">
        <v>10</v>
      </c>
      <c r="C37" s="72">
        <f>SUM(C38:C42)</f>
        <v>100000</v>
      </c>
      <c r="D37" s="72">
        <f>SUM(D38:D42)</f>
        <v>0</v>
      </c>
      <c r="E37" s="73">
        <f t="shared" si="1"/>
        <v>100000</v>
      </c>
      <c r="F37" s="11"/>
      <c r="G37" s="17"/>
      <c r="H37" s="9"/>
    </row>
    <row r="38" spans="1:8" ht="22.5" customHeight="1">
      <c r="A38" s="41">
        <v>426100</v>
      </c>
      <c r="B38" s="42" t="s">
        <v>24</v>
      </c>
      <c r="C38" s="43">
        <v>0</v>
      </c>
      <c r="D38" s="43">
        <v>0</v>
      </c>
      <c r="E38" s="44">
        <f t="shared" si="1"/>
        <v>0</v>
      </c>
      <c r="G38" s="9"/>
      <c r="H38" s="9"/>
    </row>
    <row r="39" spans="1:8" ht="22.5" customHeight="1">
      <c r="A39" s="45">
        <v>426300</v>
      </c>
      <c r="B39" s="46" t="s">
        <v>25</v>
      </c>
      <c r="C39" s="47">
        <v>0</v>
      </c>
      <c r="D39" s="47">
        <v>0</v>
      </c>
      <c r="E39" s="48">
        <f t="shared" si="1"/>
        <v>0</v>
      </c>
      <c r="G39" s="9"/>
      <c r="H39" s="9"/>
    </row>
    <row r="40" spans="1:8" ht="22.5" customHeight="1">
      <c r="A40" s="45">
        <v>426400</v>
      </c>
      <c r="B40" s="46" t="s">
        <v>26</v>
      </c>
      <c r="C40" s="47">
        <v>50000</v>
      </c>
      <c r="D40" s="47">
        <v>0</v>
      </c>
      <c r="E40" s="48">
        <f t="shared" si="1"/>
        <v>50000</v>
      </c>
      <c r="G40" s="9"/>
      <c r="H40" s="9"/>
    </row>
    <row r="41" spans="1:7" ht="22.5" customHeight="1">
      <c r="A41" s="45">
        <v>426800</v>
      </c>
      <c r="B41" s="46" t="s">
        <v>28</v>
      </c>
      <c r="C41" s="47">
        <v>0</v>
      </c>
      <c r="D41" s="47">
        <v>0</v>
      </c>
      <c r="E41" s="48">
        <f t="shared" si="1"/>
        <v>0</v>
      </c>
      <c r="G41" s="9"/>
    </row>
    <row r="42" spans="1:7" ht="22.5" customHeight="1" thickBot="1">
      <c r="A42" s="49">
        <v>426900</v>
      </c>
      <c r="B42" s="50" t="s">
        <v>27</v>
      </c>
      <c r="C42" s="51">
        <v>50000</v>
      </c>
      <c r="D42" s="51">
        <v>0</v>
      </c>
      <c r="E42" s="52">
        <f t="shared" si="1"/>
        <v>50000</v>
      </c>
      <c r="G42" s="9"/>
    </row>
    <row r="43" spans="1:8" s="8" customFormat="1" ht="22.5" customHeight="1" thickBot="1">
      <c r="A43" s="70">
        <v>482000</v>
      </c>
      <c r="B43" s="71" t="s">
        <v>11</v>
      </c>
      <c r="C43" s="72">
        <f>SUM(C44:C45)</f>
        <v>15000</v>
      </c>
      <c r="D43" s="72">
        <f>SUM(D44:D45)</f>
        <v>0</v>
      </c>
      <c r="E43" s="73">
        <f t="shared" si="1"/>
        <v>15000</v>
      </c>
      <c r="F43" s="12"/>
      <c r="G43" s="18"/>
      <c r="H43" s="7"/>
    </row>
    <row r="44" spans="1:13" ht="22.5" customHeight="1">
      <c r="A44" s="41">
        <v>482100</v>
      </c>
      <c r="B44" s="42" t="s">
        <v>29</v>
      </c>
      <c r="C44" s="43">
        <v>0</v>
      </c>
      <c r="D44" s="43">
        <v>0</v>
      </c>
      <c r="E44" s="44">
        <f t="shared" si="1"/>
        <v>0</v>
      </c>
      <c r="J44" s="1"/>
      <c r="K44" s="1"/>
      <c r="L44" s="1"/>
      <c r="M44" s="1"/>
    </row>
    <row r="45" spans="1:13" ht="22.5" customHeight="1" thickBot="1">
      <c r="A45" s="49">
        <v>482200</v>
      </c>
      <c r="B45" s="50" t="s">
        <v>30</v>
      </c>
      <c r="C45" s="51">
        <v>15000</v>
      </c>
      <c r="D45" s="51">
        <v>0</v>
      </c>
      <c r="E45" s="52">
        <f t="shared" si="1"/>
        <v>15000</v>
      </c>
      <c r="J45" s="1"/>
      <c r="K45" s="1"/>
      <c r="L45" s="1" t="e">
        <f>SUM(K45/J45*100)</f>
        <v>#DIV/0!</v>
      </c>
      <c r="M45" s="1"/>
    </row>
    <row r="46" spans="1:13" s="8" customFormat="1" ht="22.5" customHeight="1" thickBot="1">
      <c r="A46" s="70">
        <v>512000</v>
      </c>
      <c r="B46" s="71" t="s">
        <v>12</v>
      </c>
      <c r="C46" s="72">
        <f>SUM(C47)</f>
        <v>30000</v>
      </c>
      <c r="D46" s="72">
        <f>SUM(D47)</f>
        <v>0</v>
      </c>
      <c r="E46" s="73">
        <f t="shared" si="1"/>
        <v>30000</v>
      </c>
      <c r="F46" s="7"/>
      <c r="G46" s="14"/>
      <c r="H46" s="7"/>
      <c r="J46" s="7"/>
      <c r="K46" s="7"/>
      <c r="L46" s="7" t="e">
        <f>SUM(K46/J46*100)</f>
        <v>#DIV/0!</v>
      </c>
      <c r="M46" s="7"/>
    </row>
    <row r="47" spans="1:13" ht="22.5" customHeight="1" thickBot="1">
      <c r="A47" s="49">
        <v>512200</v>
      </c>
      <c r="B47" s="50" t="s">
        <v>31</v>
      </c>
      <c r="C47" s="51">
        <v>30000</v>
      </c>
      <c r="D47" s="51">
        <v>0</v>
      </c>
      <c r="E47" s="52">
        <f t="shared" si="1"/>
        <v>30000</v>
      </c>
      <c r="J47" s="1"/>
      <c r="K47" s="1"/>
      <c r="L47" s="1"/>
      <c r="M47" s="1"/>
    </row>
    <row r="48" spans="1:7" ht="24.75" customHeight="1" thickBot="1">
      <c r="A48" s="57"/>
      <c r="B48" s="58" t="s">
        <v>57</v>
      </c>
      <c r="C48" s="59">
        <f>SUM(C6+C7+C8+C10+C12+C14+C17+C24+C25+C32+C34+C37+C43+C46)</f>
        <v>4915000</v>
      </c>
      <c r="D48" s="59">
        <f>SUM(D6+D7+D8+D10+D12+D14+D17+D24+D25+D32+D34+D37+D43+D46)</f>
        <v>85000</v>
      </c>
      <c r="E48" s="59">
        <f>SUM(E6+E7+E8+E10+E12+E14+E17+E24+E25+E32+E34+E37+E43+E46)</f>
        <v>5000000</v>
      </c>
      <c r="F48" s="13"/>
      <c r="G48" s="13"/>
    </row>
    <row r="49" spans="1:8" s="2" customFormat="1" ht="24.75" customHeight="1">
      <c r="A49" s="60"/>
      <c r="B49" s="61"/>
      <c r="C49" s="62"/>
      <c r="D49" s="62"/>
      <c r="E49" s="62"/>
      <c r="F49" s="3"/>
      <c r="G49" s="3"/>
      <c r="H49" s="3"/>
    </row>
    <row r="50" spans="1:8" s="2" customFormat="1" ht="24.75" customHeight="1">
      <c r="A50" s="66"/>
      <c r="B50" s="67"/>
      <c r="C50" s="65"/>
      <c r="D50" s="65"/>
      <c r="E50" s="65"/>
      <c r="F50" s="3"/>
      <c r="G50" s="3"/>
      <c r="H50" s="3"/>
    </row>
    <row r="51" spans="1:8" s="2" customFormat="1" ht="24.75" customHeight="1">
      <c r="A51" s="66"/>
      <c r="B51" s="67"/>
      <c r="C51" s="65"/>
      <c r="D51" s="65"/>
      <c r="E51" s="65"/>
      <c r="F51" s="3"/>
      <c r="G51" s="3"/>
      <c r="H51" s="3"/>
    </row>
    <row r="52" spans="1:8" s="2" customFormat="1" ht="24.75" customHeight="1">
      <c r="A52" s="66"/>
      <c r="B52" s="67"/>
      <c r="C52" s="65"/>
      <c r="D52" s="65"/>
      <c r="E52" s="65"/>
      <c r="F52" s="3"/>
      <c r="G52" s="3"/>
      <c r="H52" s="3"/>
    </row>
    <row r="53" spans="1:8" s="2" customFormat="1" ht="24.75" customHeight="1">
      <c r="A53" s="66"/>
      <c r="B53" s="67"/>
      <c r="C53" s="65"/>
      <c r="D53" s="65"/>
      <c r="E53" s="65"/>
      <c r="F53" s="3"/>
      <c r="G53" s="3"/>
      <c r="H53" s="3"/>
    </row>
    <row r="54" spans="1:8" s="2" customFormat="1" ht="24.75" customHeight="1">
      <c r="A54" s="66"/>
      <c r="B54" s="67"/>
      <c r="C54" s="65"/>
      <c r="D54" s="65"/>
      <c r="E54" s="65"/>
      <c r="F54" s="3"/>
      <c r="G54" s="3"/>
      <c r="H54" s="3"/>
    </row>
    <row r="55" spans="1:5" ht="24.75" customHeight="1">
      <c r="A55" s="66"/>
      <c r="B55" s="67"/>
      <c r="C55" s="65"/>
      <c r="D55" s="65"/>
      <c r="E55" s="65"/>
    </row>
    <row r="56" spans="1:8" s="2" customFormat="1" ht="24.75" customHeight="1">
      <c r="A56" s="66"/>
      <c r="B56" s="67"/>
      <c r="C56" s="65"/>
      <c r="D56" s="65"/>
      <c r="E56" s="65"/>
      <c r="F56" s="3"/>
      <c r="G56" s="3"/>
      <c r="H56" s="3"/>
    </row>
    <row r="57" spans="1:8" s="2" customFormat="1" ht="24.75" customHeight="1">
      <c r="A57" s="66"/>
      <c r="B57" s="67"/>
      <c r="C57" s="65"/>
      <c r="D57" s="65"/>
      <c r="E57" s="65"/>
      <c r="F57" s="3"/>
      <c r="G57" s="3"/>
      <c r="H57" s="3"/>
    </row>
    <row r="58" spans="1:8" s="2" customFormat="1" ht="24.75" customHeight="1">
      <c r="A58" s="66"/>
      <c r="B58" s="67"/>
      <c r="C58" s="65"/>
      <c r="D58" s="65"/>
      <c r="E58" s="65"/>
      <c r="F58" s="3"/>
      <c r="G58" s="3"/>
      <c r="H58" s="3"/>
    </row>
    <row r="59" spans="1:8" s="2" customFormat="1" ht="24.75" customHeight="1">
      <c r="A59" s="66"/>
      <c r="B59" s="67"/>
      <c r="C59" s="65"/>
      <c r="D59" s="65"/>
      <c r="E59" s="65"/>
      <c r="F59" s="3"/>
      <c r="G59" s="3"/>
      <c r="H59" s="3"/>
    </row>
    <row r="60" spans="1:8" s="2" customFormat="1" ht="24.75" customHeight="1">
      <c r="A60" s="66"/>
      <c r="B60" s="67"/>
      <c r="C60" s="65"/>
      <c r="D60" s="65"/>
      <c r="E60" s="65"/>
      <c r="F60" s="3"/>
      <c r="G60" s="3"/>
      <c r="H60" s="3"/>
    </row>
    <row r="61" spans="1:8" s="2" customFormat="1" ht="24.75" customHeight="1">
      <c r="A61" s="68"/>
      <c r="B61" s="63"/>
      <c r="C61" s="64"/>
      <c r="D61" s="64"/>
      <c r="E61" s="64"/>
      <c r="F61" s="3"/>
      <c r="G61" s="3"/>
      <c r="H61" s="3"/>
    </row>
    <row r="62" spans="1:8" s="2" customFormat="1" ht="24.75" customHeight="1">
      <c r="A62" s="66"/>
      <c r="B62" s="67"/>
      <c r="C62" s="65"/>
      <c r="D62" s="65"/>
      <c r="E62" s="65"/>
      <c r="F62" s="3"/>
      <c r="G62" s="3"/>
      <c r="H62" s="3"/>
    </row>
    <row r="63" spans="1:8" s="2" customFormat="1" ht="24.75" customHeight="1">
      <c r="A63" s="68"/>
      <c r="B63" s="63"/>
      <c r="C63" s="64"/>
      <c r="D63" s="64"/>
      <c r="E63" s="64"/>
      <c r="F63" s="3"/>
      <c r="G63" s="3"/>
      <c r="H63" s="3"/>
    </row>
    <row r="64" spans="1:8" s="2" customFormat="1" ht="24.75" customHeight="1">
      <c r="A64" s="66"/>
      <c r="B64" s="67"/>
      <c r="C64" s="65"/>
      <c r="D64" s="65"/>
      <c r="E64" s="65"/>
      <c r="F64" s="3"/>
      <c r="G64" s="3"/>
      <c r="H64" s="3"/>
    </row>
    <row r="65" spans="1:8" s="2" customFormat="1" ht="24.75" customHeight="1">
      <c r="A65" s="66"/>
      <c r="B65" s="67"/>
      <c r="C65" s="65"/>
      <c r="D65" s="65"/>
      <c r="E65" s="65"/>
      <c r="F65" s="3"/>
      <c r="G65" s="3"/>
      <c r="H65" s="3"/>
    </row>
    <row r="66" spans="1:8" s="2" customFormat="1" ht="24.75" customHeight="1">
      <c r="A66" s="66"/>
      <c r="B66" s="67"/>
      <c r="C66" s="65"/>
      <c r="D66" s="65"/>
      <c r="E66" s="65"/>
      <c r="F66" s="3"/>
      <c r="G66" s="3"/>
      <c r="H66" s="3"/>
    </row>
    <row r="67" spans="1:8" s="2" customFormat="1" ht="24.75" customHeight="1">
      <c r="A67" s="66"/>
      <c r="B67" s="67"/>
      <c r="C67" s="65"/>
      <c r="D67" s="65"/>
      <c r="E67" s="65"/>
      <c r="F67" s="3"/>
      <c r="G67" s="3"/>
      <c r="H67" s="3"/>
    </row>
    <row r="68" spans="1:8" s="2" customFormat="1" ht="24.75" customHeight="1">
      <c r="A68" s="68"/>
      <c r="B68" s="63"/>
      <c r="C68" s="64"/>
      <c r="D68" s="64"/>
      <c r="E68" s="64"/>
      <c r="F68" s="3"/>
      <c r="G68" s="3"/>
      <c r="H68" s="3"/>
    </row>
    <row r="69" spans="1:8" s="2" customFormat="1" ht="24.75" customHeight="1">
      <c r="A69" s="66"/>
      <c r="B69" s="67"/>
      <c r="C69" s="65"/>
      <c r="D69" s="65"/>
      <c r="E69" s="65"/>
      <c r="F69" s="3"/>
      <c r="G69" s="3"/>
      <c r="H69" s="3"/>
    </row>
    <row r="70" spans="1:8" s="2" customFormat="1" ht="24.75" customHeight="1">
      <c r="A70" s="66"/>
      <c r="B70" s="67"/>
      <c r="C70" s="65"/>
      <c r="D70" s="65"/>
      <c r="E70" s="65"/>
      <c r="F70" s="3"/>
      <c r="G70" s="3"/>
      <c r="H70" s="3"/>
    </row>
    <row r="71" spans="1:8" s="2" customFormat="1" ht="24.75" customHeight="1">
      <c r="A71" s="66"/>
      <c r="B71" s="67"/>
      <c r="C71" s="65"/>
      <c r="D71" s="65"/>
      <c r="E71" s="65"/>
      <c r="F71" s="3"/>
      <c r="G71" s="3"/>
      <c r="H71" s="3"/>
    </row>
    <row r="72" spans="1:8" s="2" customFormat="1" ht="24.75" customHeight="1">
      <c r="A72" s="66"/>
      <c r="B72" s="67"/>
      <c r="C72" s="65"/>
      <c r="D72" s="65"/>
      <c r="E72" s="65"/>
      <c r="F72" s="3"/>
      <c r="G72" s="3"/>
      <c r="H72" s="3"/>
    </row>
    <row r="73" spans="1:8" s="2" customFormat="1" ht="24.75" customHeight="1">
      <c r="A73" s="66"/>
      <c r="B73" s="67"/>
      <c r="C73" s="65"/>
      <c r="D73" s="65"/>
      <c r="E73" s="65"/>
      <c r="F73" s="3"/>
      <c r="G73" s="3"/>
      <c r="H73" s="3"/>
    </row>
    <row r="74" spans="1:8" s="2" customFormat="1" ht="24.75" customHeight="1">
      <c r="A74" s="66"/>
      <c r="B74" s="67"/>
      <c r="C74" s="65"/>
      <c r="D74" s="65"/>
      <c r="E74" s="65"/>
      <c r="F74" s="3"/>
      <c r="G74" s="3"/>
      <c r="H74" s="3"/>
    </row>
    <row r="75" spans="1:8" s="2" customFormat="1" ht="24.75" customHeight="1">
      <c r="A75" s="66"/>
      <c r="B75" s="67"/>
      <c r="C75" s="65"/>
      <c r="D75" s="65"/>
      <c r="E75" s="65"/>
      <c r="F75" s="3"/>
      <c r="G75" s="3"/>
      <c r="H75" s="3"/>
    </row>
    <row r="76" spans="1:8" s="2" customFormat="1" ht="24.75" customHeight="1">
      <c r="A76" s="66"/>
      <c r="B76" s="67"/>
      <c r="C76" s="65"/>
      <c r="D76" s="65"/>
      <c r="E76" s="65"/>
      <c r="F76" s="3"/>
      <c r="G76" s="3"/>
      <c r="H76" s="3"/>
    </row>
    <row r="77" spans="1:8" s="2" customFormat="1" ht="24.75" customHeight="1">
      <c r="A77" s="66"/>
      <c r="B77" s="67"/>
      <c r="C77" s="65"/>
      <c r="D77" s="65"/>
      <c r="E77" s="65"/>
      <c r="F77" s="3"/>
      <c r="G77" s="3"/>
      <c r="H77" s="3"/>
    </row>
    <row r="78" spans="1:8" s="2" customFormat="1" ht="24.75" customHeight="1">
      <c r="A78" s="68"/>
      <c r="B78" s="63"/>
      <c r="C78" s="64"/>
      <c r="D78" s="64"/>
      <c r="E78" s="64"/>
      <c r="F78" s="3"/>
      <c r="G78" s="3"/>
      <c r="H78" s="3"/>
    </row>
    <row r="79" spans="1:8" s="2" customFormat="1" ht="24.75" customHeight="1">
      <c r="A79" s="66"/>
      <c r="B79" s="67"/>
      <c r="C79" s="65"/>
      <c r="D79" s="65"/>
      <c r="E79" s="65"/>
      <c r="F79" s="3"/>
      <c r="G79" s="3"/>
      <c r="H79" s="3"/>
    </row>
    <row r="80" spans="1:8" s="2" customFormat="1" ht="24.75" customHeight="1">
      <c r="A80" s="66"/>
      <c r="B80" s="67"/>
      <c r="C80" s="65"/>
      <c r="D80" s="65"/>
      <c r="E80" s="65"/>
      <c r="F80" s="3"/>
      <c r="G80" s="3"/>
      <c r="H80" s="3"/>
    </row>
    <row r="81" spans="1:8" s="2" customFormat="1" ht="24.75" customHeight="1">
      <c r="A81" s="68"/>
      <c r="B81" s="63"/>
      <c r="C81" s="64"/>
      <c r="D81" s="64"/>
      <c r="E81" s="64"/>
      <c r="F81" s="3"/>
      <c r="G81" s="3"/>
      <c r="H81" s="3"/>
    </row>
    <row r="82" spans="1:8" s="2" customFormat="1" ht="24.75" customHeight="1">
      <c r="A82" s="66"/>
      <c r="B82" s="67"/>
      <c r="C82" s="65"/>
      <c r="D82" s="65"/>
      <c r="E82" s="65"/>
      <c r="F82" s="3"/>
      <c r="G82" s="3"/>
      <c r="H82" s="3"/>
    </row>
    <row r="83" spans="1:8" s="2" customFormat="1" ht="24.75" customHeight="1">
      <c r="A83" s="66"/>
      <c r="B83" s="67"/>
      <c r="C83" s="65"/>
      <c r="D83" s="65"/>
      <c r="E83" s="65"/>
      <c r="F83" s="3"/>
      <c r="G83" s="3"/>
      <c r="H83" s="3"/>
    </row>
    <row r="84" spans="1:8" s="2" customFormat="1" ht="24.75" customHeight="1">
      <c r="A84" s="66"/>
      <c r="B84" s="67"/>
      <c r="C84" s="65"/>
      <c r="D84" s="65"/>
      <c r="E84" s="65"/>
      <c r="F84" s="3"/>
      <c r="G84" s="3"/>
      <c r="H84" s="3"/>
    </row>
    <row r="85" spans="1:8" s="2" customFormat="1" ht="24.75" customHeight="1">
      <c r="A85" s="66"/>
      <c r="B85" s="67"/>
      <c r="C85" s="65"/>
      <c r="D85" s="65"/>
      <c r="E85" s="65"/>
      <c r="F85" s="3"/>
      <c r="G85" s="3"/>
      <c r="H85" s="3"/>
    </row>
    <row r="86" spans="3:5" ht="12.75">
      <c r="C86" s="69"/>
      <c r="D86" s="69"/>
      <c r="E86" s="69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35"/>
  <sheetViews>
    <sheetView zoomScalePageLayoutView="0" workbookViewId="0" topLeftCell="A124">
      <selection activeCell="C135" sqref="C135:D135"/>
    </sheetView>
  </sheetViews>
  <sheetFormatPr defaultColWidth="9.140625" defaultRowHeight="12.75"/>
  <cols>
    <col min="2" max="2" width="11.7109375" style="10" bestFit="1" customWidth="1"/>
    <col min="3" max="3" width="13.140625" style="10" customWidth="1"/>
    <col min="4" max="4" width="13.00390625" style="10" customWidth="1"/>
    <col min="5" max="5" width="13.7109375" style="10" customWidth="1"/>
    <col min="6" max="6" width="10.421875" style="10" customWidth="1"/>
    <col min="7" max="7" width="12.7109375" style="10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10" t="s">
        <v>32</v>
      </c>
      <c r="C4" s="10">
        <v>950021</v>
      </c>
      <c r="E4" s="10">
        <f>SUM(C4:D4)</f>
        <v>950021</v>
      </c>
    </row>
    <row r="5" spans="2:5" ht="12.75">
      <c r="B5" s="10" t="s">
        <v>33</v>
      </c>
      <c r="C5" s="10">
        <v>950021</v>
      </c>
      <c r="E5" s="10">
        <f aca="true" t="shared" si="0" ref="E5:E15">SUM(C5:D5)</f>
        <v>950021</v>
      </c>
    </row>
    <row r="6" spans="2:5" ht="12.75">
      <c r="B6" s="10" t="s">
        <v>34</v>
      </c>
      <c r="C6" s="10">
        <v>950021</v>
      </c>
      <c r="E6" s="10">
        <f t="shared" si="0"/>
        <v>950021</v>
      </c>
    </row>
    <row r="7" spans="2:5" ht="12.75">
      <c r="B7" s="10" t="s">
        <v>35</v>
      </c>
      <c r="C7" s="10">
        <v>954771.11</v>
      </c>
      <c r="D7" s="10">
        <v>10000</v>
      </c>
      <c r="E7" s="10">
        <f t="shared" si="0"/>
        <v>964771.11</v>
      </c>
    </row>
    <row r="8" spans="2:5" ht="12.75">
      <c r="B8" s="10" t="s">
        <v>36</v>
      </c>
      <c r="C8" s="10">
        <v>954771.11</v>
      </c>
      <c r="D8" s="10">
        <v>10000</v>
      </c>
      <c r="E8" s="10">
        <f t="shared" si="0"/>
        <v>964771.11</v>
      </c>
    </row>
    <row r="9" spans="2:5" ht="12.75">
      <c r="B9" s="10" t="s">
        <v>37</v>
      </c>
      <c r="C9" s="10">
        <v>954771.11</v>
      </c>
      <c r="D9" s="10">
        <v>10000</v>
      </c>
      <c r="E9" s="10">
        <f t="shared" si="0"/>
        <v>964771.11</v>
      </c>
    </row>
    <row r="10" spans="2:5" ht="12.75">
      <c r="B10" s="10" t="s">
        <v>38</v>
      </c>
      <c r="C10" s="10">
        <v>954771.11</v>
      </c>
      <c r="D10" s="10">
        <v>10000</v>
      </c>
      <c r="E10" s="10">
        <f t="shared" si="0"/>
        <v>964771.11</v>
      </c>
    </row>
    <row r="11" spans="2:5" ht="12.75">
      <c r="B11" s="10" t="s">
        <v>39</v>
      </c>
      <c r="C11" s="10">
        <v>954771.11</v>
      </c>
      <c r="D11" s="10">
        <v>10000</v>
      </c>
      <c r="E11" s="10">
        <f t="shared" si="0"/>
        <v>964771.11</v>
      </c>
    </row>
    <row r="12" spans="2:5" ht="12.75">
      <c r="B12" s="10" t="s">
        <v>40</v>
      </c>
      <c r="C12" s="10">
        <v>954771.11</v>
      </c>
      <c r="D12" s="10">
        <v>10000</v>
      </c>
      <c r="E12" s="10">
        <f t="shared" si="0"/>
        <v>964771.11</v>
      </c>
    </row>
    <row r="13" spans="2:5" ht="12.75">
      <c r="B13" s="10" t="s">
        <v>43</v>
      </c>
      <c r="C13" s="10">
        <v>964318.82</v>
      </c>
      <c r="D13" s="10">
        <v>10000</v>
      </c>
      <c r="E13" s="10">
        <f t="shared" si="0"/>
        <v>974318.82</v>
      </c>
    </row>
    <row r="14" spans="2:5" ht="12.75">
      <c r="B14" s="10" t="s">
        <v>41</v>
      </c>
      <c r="C14" s="10">
        <v>964318.82</v>
      </c>
      <c r="D14" s="10">
        <v>10000</v>
      </c>
      <c r="E14" s="10">
        <f t="shared" si="0"/>
        <v>974318.82</v>
      </c>
    </row>
    <row r="15" spans="2:5" ht="12.75">
      <c r="B15" s="10" t="s">
        <v>42</v>
      </c>
      <c r="C15" s="10">
        <v>964318.82</v>
      </c>
      <c r="D15" s="10">
        <v>10000</v>
      </c>
      <c r="E15" s="10">
        <f t="shared" si="0"/>
        <v>974318.82</v>
      </c>
    </row>
    <row r="16" spans="3:10" ht="12.75">
      <c r="C16" s="10">
        <f>SUM(C4:C15)</f>
        <v>11471646.120000001</v>
      </c>
      <c r="D16" s="10">
        <f aca="true" t="shared" si="1" ref="D16:J16">SUM(D4:D15)</f>
        <v>90000</v>
      </c>
      <c r="E16" s="10">
        <f t="shared" si="1"/>
        <v>11561646.120000001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</row>
    <row r="23" spans="2:14" ht="12.75">
      <c r="B23" s="10" t="s">
        <v>32</v>
      </c>
      <c r="C23" s="13">
        <v>980000</v>
      </c>
      <c r="D23" s="10">
        <v>950021</v>
      </c>
      <c r="E23" s="10">
        <f>SUM(C23-D23)</f>
        <v>29979</v>
      </c>
      <c r="G23" s="10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13">
        <v>1010000</v>
      </c>
    </row>
    <row r="24" spans="2:14" ht="12.75">
      <c r="B24" s="10" t="s">
        <v>33</v>
      </c>
      <c r="C24" s="13">
        <v>980000</v>
      </c>
      <c r="D24" s="10">
        <v>950021</v>
      </c>
      <c r="E24" s="10">
        <f aca="true" t="shared" si="2" ref="E24:E34">SUM(C24-D24)</f>
        <v>29979</v>
      </c>
      <c r="G24" s="10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13">
        <v>980000</v>
      </c>
    </row>
    <row r="25" spans="2:14" ht="12.75">
      <c r="B25" s="10" t="s">
        <v>34</v>
      </c>
      <c r="C25" s="13">
        <v>980000</v>
      </c>
      <c r="D25" s="10">
        <v>950021</v>
      </c>
      <c r="E25" s="10">
        <f t="shared" si="2"/>
        <v>29979</v>
      </c>
      <c r="G25" s="10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13">
        <v>980000</v>
      </c>
    </row>
    <row r="26" spans="2:14" ht="12.75">
      <c r="B26" s="10" t="s">
        <v>35</v>
      </c>
      <c r="C26" s="13">
        <v>985000</v>
      </c>
      <c r="D26" s="10">
        <v>960021</v>
      </c>
      <c r="E26" s="10">
        <f t="shared" si="2"/>
        <v>24979</v>
      </c>
      <c r="F26" s="10">
        <v>50000</v>
      </c>
      <c r="G26" s="10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13">
        <v>1010000</v>
      </c>
    </row>
    <row r="27" spans="2:14" ht="12.75">
      <c r="B27" s="10" t="s">
        <v>36</v>
      </c>
      <c r="C27" s="13">
        <v>985000</v>
      </c>
      <c r="D27" s="10">
        <v>960021</v>
      </c>
      <c r="E27" s="10">
        <f t="shared" si="2"/>
        <v>24979</v>
      </c>
      <c r="F27" s="10">
        <v>50000</v>
      </c>
      <c r="G27" s="10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13">
        <v>1035000</v>
      </c>
    </row>
    <row r="28" spans="2:14" ht="12.75">
      <c r="B28" s="10" t="s">
        <v>37</v>
      </c>
      <c r="C28" s="13">
        <v>985000</v>
      </c>
      <c r="D28" s="10">
        <v>960021</v>
      </c>
      <c r="E28" s="10">
        <f t="shared" si="2"/>
        <v>24979</v>
      </c>
      <c r="F28" s="10">
        <v>50000</v>
      </c>
      <c r="G28" s="10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13">
        <v>985000</v>
      </c>
    </row>
    <row r="29" spans="2:14" ht="12.75">
      <c r="B29" s="10" t="s">
        <v>38</v>
      </c>
      <c r="C29" s="13">
        <v>985000</v>
      </c>
      <c r="D29" s="10">
        <v>960021</v>
      </c>
      <c r="E29" s="10">
        <f t="shared" si="2"/>
        <v>24979</v>
      </c>
      <c r="F29" s="10">
        <v>50000</v>
      </c>
      <c r="G29" s="10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13">
        <v>1030000</v>
      </c>
    </row>
    <row r="30" spans="2:14" ht="12.75">
      <c r="B30" s="10" t="s">
        <v>39</v>
      </c>
      <c r="C30" s="13">
        <v>985000</v>
      </c>
      <c r="D30" s="10">
        <v>960021</v>
      </c>
      <c r="E30" s="10">
        <f t="shared" si="2"/>
        <v>24979</v>
      </c>
      <c r="F30" s="10">
        <v>50000</v>
      </c>
      <c r="G30" s="10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13">
        <v>1030000</v>
      </c>
    </row>
    <row r="31" spans="2:14" ht="12.75">
      <c r="B31" s="10" t="s">
        <v>40</v>
      </c>
      <c r="C31" s="13">
        <v>985000</v>
      </c>
      <c r="D31" s="10">
        <v>960021</v>
      </c>
      <c r="E31" s="10">
        <f t="shared" si="2"/>
        <v>24979</v>
      </c>
      <c r="F31" s="10">
        <v>50000</v>
      </c>
      <c r="G31" s="10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13">
        <v>985000</v>
      </c>
    </row>
    <row r="32" spans="2:14" ht="12.75">
      <c r="B32" s="10" t="s">
        <v>43</v>
      </c>
      <c r="C32" s="13">
        <v>995000</v>
      </c>
      <c r="D32" s="10">
        <v>970000</v>
      </c>
      <c r="E32" s="10">
        <f t="shared" si="2"/>
        <v>25000</v>
      </c>
      <c r="F32" s="10">
        <v>50000</v>
      </c>
      <c r="G32" s="10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13">
        <v>1030000</v>
      </c>
    </row>
    <row r="33" spans="2:14" ht="12.75">
      <c r="B33" s="10" t="s">
        <v>41</v>
      </c>
      <c r="C33" s="13">
        <v>995000</v>
      </c>
      <c r="D33" s="10">
        <v>970000</v>
      </c>
      <c r="E33" s="10">
        <f t="shared" si="2"/>
        <v>25000</v>
      </c>
      <c r="F33" s="10">
        <v>50000</v>
      </c>
      <c r="G33" s="10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13">
        <v>995000</v>
      </c>
    </row>
    <row r="34" spans="2:14" ht="12.75">
      <c r="B34" s="10" t="s">
        <v>42</v>
      </c>
      <c r="C34" s="13">
        <v>995000</v>
      </c>
      <c r="D34" s="10">
        <v>970000</v>
      </c>
      <c r="E34" s="10">
        <f t="shared" si="2"/>
        <v>25000</v>
      </c>
      <c r="F34" s="10">
        <v>50000</v>
      </c>
      <c r="G34" s="10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13">
        <v>1020000</v>
      </c>
    </row>
    <row r="35" spans="3:14" ht="12.75">
      <c r="C35" s="13">
        <f aca="true" t="shared" si="6" ref="C35:H35">SUM(C23:C34)</f>
        <v>11835000</v>
      </c>
      <c r="D35" s="10">
        <f t="shared" si="6"/>
        <v>11520189</v>
      </c>
      <c r="E35" s="10">
        <f t="shared" si="6"/>
        <v>314811</v>
      </c>
      <c r="F35" s="10">
        <f t="shared" si="6"/>
        <v>450000</v>
      </c>
      <c r="G35" s="10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10">
        <f>SUM(G35-C35)</f>
        <v>450000</v>
      </c>
      <c r="K38" s="1">
        <v>0.5</v>
      </c>
      <c r="L38" s="1"/>
      <c r="M38" s="1"/>
      <c r="N38" s="1"/>
    </row>
    <row r="39" spans="2:14" ht="12.75">
      <c r="B39" s="10" t="s">
        <v>32</v>
      </c>
      <c r="C39" s="10">
        <v>50000</v>
      </c>
      <c r="K39" s="1">
        <f>SUM(K37*K38/100)</f>
        <v>4900</v>
      </c>
      <c r="L39" s="1"/>
      <c r="M39" s="1"/>
      <c r="N39" s="1"/>
    </row>
    <row r="40" spans="2:14" ht="12.75">
      <c r="B40" s="10" t="s">
        <v>33</v>
      </c>
      <c r="K40" s="1">
        <f>SUM(K37+K39)</f>
        <v>984900</v>
      </c>
      <c r="L40" s="1"/>
      <c r="M40" s="1"/>
      <c r="N40" s="1"/>
    </row>
    <row r="41" spans="2:14" ht="12.75">
      <c r="B41" s="10" t="s">
        <v>34</v>
      </c>
      <c r="K41" s="1">
        <v>1</v>
      </c>
      <c r="L41" s="1"/>
      <c r="M41" s="1"/>
      <c r="N41" s="13">
        <v>980000</v>
      </c>
    </row>
    <row r="42" spans="2:14" ht="12.75">
      <c r="B42" s="10" t="s">
        <v>35</v>
      </c>
      <c r="C42" s="10">
        <v>50000</v>
      </c>
      <c r="K42" s="1">
        <f>SUM(K40*K41/100)</f>
        <v>9849</v>
      </c>
      <c r="L42" s="1"/>
      <c r="M42" s="1"/>
      <c r="N42" s="13">
        <v>980000</v>
      </c>
    </row>
    <row r="43" spans="2:14" ht="12.75">
      <c r="B43" s="10" t="s">
        <v>36</v>
      </c>
      <c r="C43" s="10">
        <v>50000</v>
      </c>
      <c r="K43" s="1">
        <f>SUM(K42+K40)</f>
        <v>994749</v>
      </c>
      <c r="L43" s="1"/>
      <c r="M43" s="1"/>
      <c r="N43" s="13">
        <v>980000</v>
      </c>
    </row>
    <row r="44" spans="2:14" ht="12.75">
      <c r="B44" s="10" t="s">
        <v>37</v>
      </c>
      <c r="N44" s="13">
        <v>985000</v>
      </c>
    </row>
    <row r="45" spans="2:14" ht="12.75">
      <c r="B45" s="10" t="s">
        <v>38</v>
      </c>
      <c r="C45" s="10">
        <v>50000</v>
      </c>
      <c r="N45" s="13">
        <v>985000</v>
      </c>
    </row>
    <row r="46" spans="2:14" ht="12.75">
      <c r="B46" s="10" t="s">
        <v>39</v>
      </c>
      <c r="C46" s="10">
        <v>50000</v>
      </c>
      <c r="N46" s="13">
        <v>985000</v>
      </c>
    </row>
    <row r="47" spans="2:14" ht="12.75">
      <c r="B47" s="10" t="s">
        <v>40</v>
      </c>
      <c r="N47" s="13">
        <v>985000</v>
      </c>
    </row>
    <row r="48" spans="2:14" ht="12.75">
      <c r="B48" s="10" t="s">
        <v>43</v>
      </c>
      <c r="C48" s="10">
        <v>50000</v>
      </c>
      <c r="N48" s="13">
        <v>985000</v>
      </c>
    </row>
    <row r="49" spans="2:14" ht="12.75">
      <c r="B49" s="10" t="s">
        <v>41</v>
      </c>
      <c r="N49" s="13">
        <v>985000</v>
      </c>
    </row>
    <row r="50" spans="2:14" ht="12.75">
      <c r="B50" s="10" t="s">
        <v>42</v>
      </c>
      <c r="C50" s="10">
        <v>50000</v>
      </c>
      <c r="N50" s="13">
        <v>995000</v>
      </c>
    </row>
    <row r="51" spans="3:14" ht="12.75">
      <c r="C51" s="10">
        <f>SUM(C39:C50)</f>
        <v>350000</v>
      </c>
      <c r="N51" s="13">
        <v>995000</v>
      </c>
    </row>
    <row r="52" ht="12.75">
      <c r="N52" s="13">
        <v>995000</v>
      </c>
    </row>
    <row r="134" spans="3:4" ht="12.75">
      <c r="C134" s="10">
        <v>25000000</v>
      </c>
      <c r="D134" s="10">
        <v>1000000</v>
      </c>
    </row>
    <row r="135" spans="3:4" ht="12.75">
      <c r="C135" s="10">
        <f>SUM(C134/4)</f>
        <v>6250000</v>
      </c>
      <c r="D135" s="10">
        <f>SUM(D134/4)</f>
        <v>250000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2013-12-17T08:20:49Z</cp:lastPrinted>
  <dcterms:created xsi:type="dcterms:W3CDTF">2008-12-18T08:04:44Z</dcterms:created>
  <dcterms:modified xsi:type="dcterms:W3CDTF">2013-12-17T08:20:51Z</dcterms:modified>
  <cp:category/>
  <cp:version/>
  <cp:contentType/>
  <cp:contentStatus/>
</cp:coreProperties>
</file>