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Namenski" sheetId="1" r:id="rId1"/>
    <sheet name="Sheet1" sheetId="2" r:id="rId2"/>
  </sheets>
  <definedNames>
    <definedName name="_xlnm.Print_Area" localSheetId="0">'Namenski'!$B$1:$Q$44</definedName>
  </definedNames>
  <calcPr fullCalcOnLoad="1"/>
</workbook>
</file>

<file path=xl/sharedStrings.xml><?xml version="1.0" encoding="utf-8"?>
<sst xmlns="http://schemas.openxmlformats.org/spreadsheetml/2006/main" count="68" uniqueCount="62">
  <si>
    <t>I</t>
  </si>
  <si>
    <t>III</t>
  </si>
  <si>
    <t>II</t>
  </si>
  <si>
    <t>1б</t>
  </si>
  <si>
    <t>1a</t>
  </si>
  <si>
    <t>2а</t>
  </si>
  <si>
    <t>2б</t>
  </si>
  <si>
    <t>1а</t>
  </si>
  <si>
    <t xml:space="preserve"> Набавка опреме</t>
  </si>
  <si>
    <t>Ред.бр.</t>
  </si>
  <si>
    <t>1в</t>
  </si>
  <si>
    <t>1г</t>
  </si>
  <si>
    <t>Третирање заштићених стабала против штеточина и биљних болести</t>
  </si>
  <si>
    <t>2г</t>
  </si>
  <si>
    <t xml:space="preserve">Мониторинг  квалитета животне средине </t>
  </si>
  <si>
    <t>Мониторинг квалитета ваздуха</t>
  </si>
  <si>
    <t xml:space="preserve"> Заштита и унапређење природних вредности на територији ГО Обреновац</t>
  </si>
  <si>
    <t>Санација стабла бр.1. у ЗП "Група стабала храста лужњака - Јозића колиба”- пренете обавезе из 2013 године</t>
  </si>
  <si>
    <t xml:space="preserve">Сузбијање штетних организама на територији градске општине Обреновац </t>
  </si>
  <si>
    <t>Реализација програма сузбијања  комараца и крпеља на територији градске општине Обреновац</t>
  </si>
  <si>
    <t>Мониторинг и контрола ефеката сузбијања ларви и адултних форми комараца</t>
  </si>
  <si>
    <t>Набавка опреме за мерење азотних оксида (Nox)</t>
  </si>
  <si>
    <t>Набавка и постављање рефлектора</t>
  </si>
  <si>
    <t>2д</t>
  </si>
  <si>
    <t>2е</t>
  </si>
  <si>
    <t>Синт. конто</t>
  </si>
  <si>
    <t xml:space="preserve">Реализација Годишњег програма управљања ЗП "Група стабала храста лужњака - Јозића колиба"  за 2014.годину </t>
  </si>
  <si>
    <t xml:space="preserve">Услуге чувања ЗП "Група стабала храста лужњака - Јозића колиба" </t>
  </si>
  <si>
    <t>Услуге чувања ЗП "Група стабала храста лужњака - Јозића колиба" -пренета обавеза из 2013.године</t>
  </si>
  <si>
    <t>Реализација Годишњег програма одржавања,уређења,унапређења и коришћења природних вредности у Забрану и Арборетуму за 2014.годинуа и Програма управљања  ЗП "Обреновачки Забран" за 2014.годину</t>
  </si>
  <si>
    <t>Услуге чувања   ЗП "Обреновачки Забран"</t>
  </si>
  <si>
    <t>Услуге одвоза искрчених делова шикаре насталог приликом геодетског обележавања спољне границе  ЗП "Обреновачки Забран"</t>
  </si>
  <si>
    <t xml:space="preserve">Набавка ознака  за обележавање ЗП "Обреновачки Забран" </t>
  </si>
  <si>
    <t>Набавка материјала за потребе одржавања и обележавања ЗП  "Обреновачки Забран"</t>
  </si>
  <si>
    <t>Услуга сечења сувих грана на стаблима у ЗП  "Обреновачки Забран"</t>
  </si>
  <si>
    <t xml:space="preserve">Набавка кочића за обележавање ЗП "Обреновачки Забран" </t>
  </si>
  <si>
    <t xml:space="preserve">Услуга израде визуелног идентитета ЗП "Обреновачки Забран" </t>
  </si>
  <si>
    <t>Постројење за прераду отпадних вода за израду Плана детаљне регулације за изградњу постројења за пречишћавање отпадних вода на локацији уз реку Колубару , ГО Обреновац-пренета обавеза из 2011.године</t>
  </si>
  <si>
    <t>Приходи из буџета за период  од 01.01. до 31.12.2014.године</t>
  </si>
  <si>
    <t>Трансфери од других нивоа власти за период од 01.01. до 31.12.2014.године</t>
  </si>
  <si>
    <t>Вишак прихода за период од 01.01. до 31.12.2014.</t>
  </si>
  <si>
    <t>2ђ</t>
  </si>
  <si>
    <t>2ж</t>
  </si>
  <si>
    <t>2з</t>
  </si>
  <si>
    <t>2и</t>
  </si>
  <si>
    <t xml:space="preserve">1e </t>
  </si>
  <si>
    <t>Усклађивање пројектно -техничке докуметације за  пешачке стазе  са постојећом законском регулативом</t>
  </si>
  <si>
    <t>1а-1</t>
  </si>
  <si>
    <t>Остале специјализоване услуге-добијање сагласности, услова,копије планова итд. за ЗП "Обреновачки Забран" и Арборетум</t>
  </si>
  <si>
    <t>Реализација програма сузбијања штетних глодара на територији градске општине Обреновац</t>
  </si>
  <si>
    <t>2м</t>
  </si>
  <si>
    <t>Набавка са уградњом  мобилијара  у ЗП  "Обреновачки Забран"</t>
  </si>
  <si>
    <t>Набавка климе за опрему за мерну станицу у Грабовцу</t>
  </si>
  <si>
    <t>Пресипање  трим стазе у ЗП  "Обреновачки Забран"</t>
  </si>
  <si>
    <t>Реализација програма сузбијања  комараца и крпеља и  штетних глодара</t>
  </si>
  <si>
    <t>Укупни планирано у периоду од 01.01. до 31.12.2014.</t>
  </si>
  <si>
    <t>УКУПНИ РАСХОДИ И ИЗДАЦИ ИЗ НАМЕНСКОГ ДЕЛА :</t>
  </si>
  <si>
    <t>ИЗВРШЕЊЕ  РАСХОДА И ИЗДАТАКА ИЗ НАМЕНСКОГ ДЕЛА У ПЕРИОДУ ОД 01.01.-30.06.2014.ГОДИНЕ</t>
  </si>
  <si>
    <t>Табела 3б.</t>
  </si>
  <si>
    <t>(по програмским целинама)</t>
  </si>
  <si>
    <t>% извршења за период од 01.01. до 30.06.2014.</t>
  </si>
  <si>
    <t>Укупно извршење у периоду од 01.01. до 30.06.2014.</t>
  </si>
</sst>
</file>

<file path=xl/styles.xml><?xml version="1.0" encoding="utf-8"?>
<styleSheet xmlns="http://schemas.openxmlformats.org/spreadsheetml/2006/main">
  <numFmts count="4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.##0.00"/>
    <numFmt numFmtId="202" formatCode="_-* #,##0.00&quot; &quot;_ _-;\-* #,##0.00&quot; &quot;_ _-;_-* &quot;-&quot;??&quot; &quot;_ _-;_-@_-"/>
  </numFmts>
  <fonts count="49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Fill="1" applyAlignment="1">
      <alignment wrapText="1"/>
    </xf>
    <xf numFmtId="0" fontId="0" fillId="32" borderId="0" xfId="0" applyFill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32" borderId="0" xfId="0" applyFont="1" applyFill="1" applyAlignment="1">
      <alignment wrapText="1"/>
    </xf>
    <xf numFmtId="4" fontId="0" fillId="0" borderId="0" xfId="0" applyNumberFormat="1" applyAlignment="1">
      <alignment/>
    </xf>
    <xf numFmtId="0" fontId="10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87" fontId="1" fillId="0" borderId="0" xfId="42" applyFont="1" applyAlignment="1">
      <alignment wrapText="1"/>
    </xf>
    <xf numFmtId="4" fontId="1" fillId="0" borderId="0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187" fontId="5" fillId="0" borderId="0" xfId="42" applyFont="1" applyAlignment="1">
      <alignment wrapText="1"/>
    </xf>
    <xf numFmtId="0" fontId="1" fillId="0" borderId="0" xfId="0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2" fontId="1" fillId="0" borderId="0" xfId="0" applyNumberFormat="1" applyFont="1" applyAlignment="1">
      <alignment horizontal="right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" fontId="5" fillId="33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wrapText="1"/>
    </xf>
    <xf numFmtId="4" fontId="5" fillId="34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wrapText="1"/>
    </xf>
    <xf numFmtId="0" fontId="14" fillId="35" borderId="10" xfId="0" applyFont="1" applyFill="1" applyBorder="1" applyAlignment="1">
      <alignment horizontal="left" wrapText="1"/>
    </xf>
    <xf numFmtId="4" fontId="14" fillId="35" borderId="10" xfId="0" applyNumberFormat="1" applyFont="1" applyFill="1" applyBorder="1" applyAlignment="1">
      <alignment wrapText="1"/>
    </xf>
    <xf numFmtId="0" fontId="14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4" fontId="14" fillId="35" borderId="10" xfId="0" applyNumberFormat="1" applyFont="1" applyFill="1" applyBorder="1" applyAlignment="1">
      <alignment vertical="center" wrapText="1"/>
    </xf>
    <xf numFmtId="0" fontId="14" fillId="36" borderId="10" xfId="0" applyFont="1" applyFill="1" applyBorder="1" applyAlignment="1">
      <alignment vertical="center" wrapText="1"/>
    </xf>
    <xf numFmtId="4" fontId="14" fillId="35" borderId="10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wrapText="1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3" fillId="35" borderId="10" xfId="0" applyFont="1" applyFill="1" applyBorder="1" applyAlignment="1">
      <alignment horizontal="center" wrapText="1"/>
    </xf>
    <xf numFmtId="4" fontId="14" fillId="35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5"/>
  <sheetViews>
    <sheetView tabSelected="1" view="pageBreakPreview" zoomScale="75" zoomScaleNormal="75" zoomScaleSheetLayoutView="75" workbookViewId="0" topLeftCell="A4">
      <selection activeCell="L13" sqref="L13"/>
    </sheetView>
  </sheetViews>
  <sheetFormatPr defaultColWidth="9.140625" defaultRowHeight="12.75"/>
  <cols>
    <col min="1" max="1" width="9.140625" style="1" customWidth="1"/>
    <col min="2" max="2" width="8.8515625" style="1" hidden="1" customWidth="1"/>
    <col min="3" max="3" width="10.140625" style="2" customWidth="1"/>
    <col min="4" max="4" width="12.28125" style="2" customWidth="1"/>
    <col min="5" max="5" width="68.00390625" style="21" customWidth="1"/>
    <col min="6" max="8" width="26.140625" style="2" hidden="1" customWidth="1"/>
    <col min="9" max="11" width="26.140625" style="2" customWidth="1"/>
    <col min="12" max="12" width="18.421875" style="1" customWidth="1"/>
    <col min="13" max="18" width="9.140625" style="1" customWidth="1"/>
    <col min="19" max="19" width="12.8515625" style="1" customWidth="1"/>
    <col min="20" max="20" width="10.00390625" style="1" bestFit="1" customWidth="1"/>
    <col min="21" max="16384" width="9.140625" style="1" customWidth="1"/>
  </cols>
  <sheetData>
    <row r="2" spans="3:6" ht="29.25" customHeight="1">
      <c r="C2" s="20"/>
      <c r="D2" s="19"/>
      <c r="E2" s="19"/>
      <c r="F2" s="21"/>
    </row>
    <row r="3" spans="4:6" s="2" customFormat="1" ht="51" customHeight="1">
      <c r="D3" s="19" t="s">
        <v>58</v>
      </c>
      <c r="E3" s="19" t="s">
        <v>57</v>
      </c>
      <c r="F3" s="22"/>
    </row>
    <row r="4" spans="4:6" s="2" customFormat="1" ht="30" customHeight="1">
      <c r="D4" s="3"/>
      <c r="E4" s="19" t="s">
        <v>59</v>
      </c>
      <c r="F4" s="22"/>
    </row>
    <row r="5" spans="4:6" s="2" customFormat="1" ht="23.25" customHeight="1">
      <c r="D5" s="3"/>
      <c r="E5" s="3"/>
      <c r="F5" s="22"/>
    </row>
    <row r="6" spans="2:11" s="18" customFormat="1" ht="78" customHeight="1">
      <c r="B6" s="39"/>
      <c r="C6" s="40" t="s">
        <v>9</v>
      </c>
      <c r="D6" s="40" t="s">
        <v>9</v>
      </c>
      <c r="E6" s="40" t="s">
        <v>25</v>
      </c>
      <c r="F6" s="41" t="s">
        <v>38</v>
      </c>
      <c r="G6" s="41" t="s">
        <v>39</v>
      </c>
      <c r="H6" s="41" t="s">
        <v>40</v>
      </c>
      <c r="I6" s="41" t="s">
        <v>55</v>
      </c>
      <c r="J6" s="41" t="s">
        <v>61</v>
      </c>
      <c r="K6" s="41" t="s">
        <v>60</v>
      </c>
    </row>
    <row r="7" spans="2:20" s="2" customFormat="1" ht="23.25" customHeight="1">
      <c r="B7" s="90" t="s">
        <v>0</v>
      </c>
      <c r="C7" s="91"/>
      <c r="D7" s="78"/>
      <c r="E7" s="79" t="s">
        <v>14</v>
      </c>
      <c r="F7" s="80">
        <f>SUM(F8)</f>
        <v>2050000</v>
      </c>
      <c r="G7" s="80">
        <f>SUM(G8)</f>
        <v>0</v>
      </c>
      <c r="H7" s="80">
        <f>SUM(H8)</f>
        <v>0</v>
      </c>
      <c r="I7" s="80">
        <f>SUM(I8)</f>
        <v>2050000</v>
      </c>
      <c r="J7" s="80">
        <f>SUM(J8)</f>
        <v>0</v>
      </c>
      <c r="K7" s="80">
        <f>SUM(J7/I7*100)</f>
        <v>0</v>
      </c>
      <c r="L7" s="12"/>
      <c r="M7" s="12"/>
      <c r="N7" s="12"/>
      <c r="O7" s="12"/>
      <c r="P7" s="12"/>
      <c r="Q7" s="12"/>
      <c r="R7" s="12"/>
      <c r="S7" s="12"/>
      <c r="T7" s="12"/>
    </row>
    <row r="8" spans="2:20" s="9" customFormat="1" ht="23.25" customHeight="1">
      <c r="B8" s="44"/>
      <c r="C8" s="51">
        <v>1</v>
      </c>
      <c r="D8" s="77"/>
      <c r="E8" s="42" t="s">
        <v>15</v>
      </c>
      <c r="F8" s="74">
        <f>SUM(F10+F11)</f>
        <v>2050000</v>
      </c>
      <c r="G8" s="74">
        <f>SUM(G10)</f>
        <v>0</v>
      </c>
      <c r="H8" s="74">
        <f>SUM(H10)</f>
        <v>0</v>
      </c>
      <c r="I8" s="43">
        <f aca="true" t="shared" si="0" ref="I8:J11">SUM(F8:G8)</f>
        <v>2050000</v>
      </c>
      <c r="J8" s="43">
        <f t="shared" si="0"/>
        <v>0</v>
      </c>
      <c r="K8" s="43">
        <f aca="true" t="shared" si="1" ref="K8:K37">SUM(J8/I8*100)</f>
        <v>0</v>
      </c>
      <c r="L8" s="13"/>
      <c r="M8" s="13"/>
      <c r="N8" s="13"/>
      <c r="O8" s="13"/>
      <c r="P8" s="13"/>
      <c r="Q8" s="13"/>
      <c r="R8" s="13"/>
      <c r="S8" s="13"/>
      <c r="T8" s="13"/>
    </row>
    <row r="9" spans="2:20" s="8" customFormat="1" ht="23.25" customHeight="1" hidden="1" thickBot="1" thickTop="1">
      <c r="B9" s="46">
        <v>512</v>
      </c>
      <c r="C9" s="47" t="s">
        <v>4</v>
      </c>
      <c r="D9" s="47"/>
      <c r="E9" s="34" t="s">
        <v>8</v>
      </c>
      <c r="F9" s="35">
        <v>3200000</v>
      </c>
      <c r="G9" s="36">
        <v>0</v>
      </c>
      <c r="H9" s="36"/>
      <c r="I9" s="48">
        <f t="shared" si="0"/>
        <v>3200000</v>
      </c>
      <c r="J9" s="48">
        <f t="shared" si="0"/>
        <v>0</v>
      </c>
      <c r="K9" s="45">
        <f t="shared" si="1"/>
        <v>0</v>
      </c>
      <c r="L9" s="12"/>
      <c r="M9" s="12"/>
      <c r="N9" s="12"/>
      <c r="O9" s="12"/>
      <c r="P9" s="12"/>
      <c r="Q9" s="12"/>
      <c r="R9" s="12"/>
      <c r="S9" s="12"/>
      <c r="T9" s="12"/>
    </row>
    <row r="10" spans="2:20" s="8" customFormat="1" ht="23.25" customHeight="1">
      <c r="B10" s="46"/>
      <c r="C10" s="49" t="s">
        <v>7</v>
      </c>
      <c r="D10" s="49">
        <v>512400</v>
      </c>
      <c r="E10" s="34" t="s">
        <v>21</v>
      </c>
      <c r="F10" s="35">
        <v>1980000</v>
      </c>
      <c r="G10" s="36">
        <v>0</v>
      </c>
      <c r="H10" s="36">
        <v>0</v>
      </c>
      <c r="I10" s="37">
        <f t="shared" si="0"/>
        <v>1980000</v>
      </c>
      <c r="J10" s="37">
        <f t="shared" si="0"/>
        <v>0</v>
      </c>
      <c r="K10" s="64">
        <f t="shared" si="1"/>
        <v>0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2:20" s="8" customFormat="1" ht="23.25" customHeight="1">
      <c r="B11" s="46"/>
      <c r="C11" s="49" t="s">
        <v>3</v>
      </c>
      <c r="D11" s="49">
        <v>512200</v>
      </c>
      <c r="E11" s="34" t="s">
        <v>52</v>
      </c>
      <c r="F11" s="35">
        <v>70000</v>
      </c>
      <c r="G11" s="36">
        <v>0</v>
      </c>
      <c r="H11" s="36">
        <v>0</v>
      </c>
      <c r="I11" s="37">
        <f t="shared" si="0"/>
        <v>70000</v>
      </c>
      <c r="J11" s="37">
        <f t="shared" si="0"/>
        <v>0</v>
      </c>
      <c r="K11" s="64">
        <f t="shared" si="1"/>
        <v>0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2:20" s="10" customFormat="1" ht="63" customHeight="1">
      <c r="B12" s="46"/>
      <c r="C12" s="81" t="s">
        <v>2</v>
      </c>
      <c r="D12" s="82"/>
      <c r="E12" s="79" t="s">
        <v>16</v>
      </c>
      <c r="F12" s="83">
        <f>SUM(F13+F19)</f>
        <v>1484417</v>
      </c>
      <c r="G12" s="83">
        <f>SUM(G13+G19)</f>
        <v>4893080</v>
      </c>
      <c r="H12" s="83">
        <f>SUM(H13+H19)</f>
        <v>0</v>
      </c>
      <c r="I12" s="83">
        <f>SUM(I13+I19)</f>
        <v>6377497</v>
      </c>
      <c r="J12" s="83">
        <f>SUM(J13+J19)</f>
        <v>66856.8</v>
      </c>
      <c r="K12" s="80">
        <f t="shared" si="1"/>
        <v>1.0483235037194059</v>
      </c>
      <c r="L12" s="14"/>
      <c r="M12" s="14"/>
      <c r="N12" s="14"/>
      <c r="O12" s="14"/>
      <c r="P12" s="14"/>
      <c r="Q12" s="14"/>
      <c r="R12" s="14"/>
      <c r="S12" s="14"/>
      <c r="T12" s="14"/>
    </row>
    <row r="13" spans="2:20" s="7" customFormat="1" ht="63" customHeight="1">
      <c r="B13" s="50" t="s">
        <v>2</v>
      </c>
      <c r="C13" s="51">
        <v>1</v>
      </c>
      <c r="D13" s="51"/>
      <c r="E13" s="52" t="s">
        <v>26</v>
      </c>
      <c r="F13" s="53">
        <f>SUM(F14:F18)</f>
        <v>177977</v>
      </c>
      <c r="G13" s="53">
        <f>SUM(G14:G18)</f>
        <v>793080</v>
      </c>
      <c r="H13" s="53">
        <f>SUM(H14:H18)</f>
        <v>0</v>
      </c>
      <c r="I13" s="53">
        <f>SUM(I14:I18)</f>
        <v>971057</v>
      </c>
      <c r="J13" s="53">
        <f>SUM(J14:J18)</f>
        <v>33976.8</v>
      </c>
      <c r="K13" s="43">
        <f t="shared" si="1"/>
        <v>3.4989501131241525</v>
      </c>
      <c r="L13" s="14"/>
      <c r="M13" s="14"/>
      <c r="N13" s="14"/>
      <c r="O13" s="14"/>
      <c r="P13" s="14"/>
      <c r="Q13" s="14"/>
      <c r="R13" s="14"/>
      <c r="S13" s="14"/>
      <c r="T13" s="14"/>
    </row>
    <row r="14" spans="2:20" s="8" customFormat="1" ht="53.25" customHeight="1">
      <c r="B14" s="54"/>
      <c r="C14" s="49" t="s">
        <v>4</v>
      </c>
      <c r="D14" s="49">
        <v>424900</v>
      </c>
      <c r="E14" s="55" t="s">
        <v>27</v>
      </c>
      <c r="F14" s="56">
        <v>0</v>
      </c>
      <c r="G14" s="57">
        <v>503080</v>
      </c>
      <c r="H14" s="56">
        <v>0</v>
      </c>
      <c r="I14" s="58">
        <f>SUM(F14:G14)</f>
        <v>503080</v>
      </c>
      <c r="J14" s="58">
        <v>0</v>
      </c>
      <c r="K14" s="64">
        <f t="shared" si="1"/>
        <v>0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2:20" s="8" customFormat="1" ht="66" customHeight="1">
      <c r="B15" s="59"/>
      <c r="C15" s="49" t="s">
        <v>47</v>
      </c>
      <c r="D15" s="49">
        <v>424900</v>
      </c>
      <c r="E15" s="60" t="s">
        <v>28</v>
      </c>
      <c r="F15" s="56">
        <v>33977</v>
      </c>
      <c r="G15" s="57">
        <v>0</v>
      </c>
      <c r="H15" s="56">
        <v>0</v>
      </c>
      <c r="I15" s="56">
        <f aca="true" t="shared" si="2" ref="I15:J18">SUM(F15:G15)</f>
        <v>33977</v>
      </c>
      <c r="J15" s="56">
        <v>33976.8</v>
      </c>
      <c r="K15" s="64">
        <f t="shared" si="1"/>
        <v>99.99941136651265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2:20" s="9" customFormat="1" ht="66" customHeight="1">
      <c r="B16" s="59"/>
      <c r="C16" s="49" t="s">
        <v>10</v>
      </c>
      <c r="D16" s="49">
        <v>424900</v>
      </c>
      <c r="E16" s="61" t="s">
        <v>12</v>
      </c>
      <c r="F16" s="56">
        <v>0</v>
      </c>
      <c r="G16" s="57">
        <v>190000</v>
      </c>
      <c r="H16" s="56">
        <v>0</v>
      </c>
      <c r="I16" s="56">
        <f t="shared" si="2"/>
        <v>190000</v>
      </c>
      <c r="J16" s="56">
        <v>0</v>
      </c>
      <c r="K16" s="64">
        <f t="shared" si="1"/>
        <v>0</v>
      </c>
      <c r="L16" s="13"/>
      <c r="M16" s="13"/>
      <c r="N16" s="13"/>
      <c r="O16" s="13"/>
      <c r="P16" s="13"/>
      <c r="Q16" s="13"/>
      <c r="R16" s="13"/>
      <c r="S16" s="13"/>
      <c r="T16" s="13"/>
    </row>
    <row r="17" spans="2:20" s="9" customFormat="1" ht="66" customHeight="1">
      <c r="B17" s="59"/>
      <c r="C17" s="62" t="s">
        <v>11</v>
      </c>
      <c r="D17" s="47">
        <v>424900</v>
      </c>
      <c r="E17" s="63" t="s">
        <v>17</v>
      </c>
      <c r="F17" s="64">
        <v>144000</v>
      </c>
      <c r="G17" s="65">
        <v>0</v>
      </c>
      <c r="H17" s="66">
        <v>0</v>
      </c>
      <c r="I17" s="56">
        <f t="shared" si="2"/>
        <v>144000</v>
      </c>
      <c r="J17" s="56">
        <f t="shared" si="2"/>
        <v>0</v>
      </c>
      <c r="K17" s="64">
        <f t="shared" si="1"/>
        <v>0</v>
      </c>
      <c r="L17" s="13"/>
      <c r="M17" s="13"/>
      <c r="N17" s="13"/>
      <c r="O17" s="13"/>
      <c r="P17" s="13"/>
      <c r="Q17" s="13"/>
      <c r="R17" s="13"/>
      <c r="S17" s="13"/>
      <c r="T17" s="13"/>
    </row>
    <row r="18" spans="2:20" s="9" customFormat="1" ht="66" customHeight="1">
      <c r="B18" s="59"/>
      <c r="C18" s="62" t="s">
        <v>45</v>
      </c>
      <c r="D18" s="47">
        <v>513100</v>
      </c>
      <c r="E18" s="63" t="s">
        <v>22</v>
      </c>
      <c r="F18" s="64">
        <v>0</v>
      </c>
      <c r="G18" s="64">
        <v>100000</v>
      </c>
      <c r="H18" s="67"/>
      <c r="I18" s="56">
        <f t="shared" si="2"/>
        <v>100000</v>
      </c>
      <c r="J18" s="56">
        <v>0</v>
      </c>
      <c r="K18" s="64">
        <f t="shared" si="1"/>
        <v>0</v>
      </c>
      <c r="L18" s="13"/>
      <c r="M18" s="13"/>
      <c r="N18" s="13"/>
      <c r="O18" s="13"/>
      <c r="P18" s="13"/>
      <c r="Q18" s="13"/>
      <c r="R18" s="13"/>
      <c r="S18" s="13"/>
      <c r="T18" s="13"/>
    </row>
    <row r="19" spans="2:20" s="9" customFormat="1" ht="93.75" customHeight="1">
      <c r="B19" s="59"/>
      <c r="C19" s="68">
        <v>2</v>
      </c>
      <c r="D19" s="68"/>
      <c r="E19" s="69" t="s">
        <v>29</v>
      </c>
      <c r="F19" s="58">
        <f>SUM(F20:F31)</f>
        <v>1306440</v>
      </c>
      <c r="G19" s="58">
        <f>SUM(G20:G31)</f>
        <v>4100000</v>
      </c>
      <c r="H19" s="58">
        <f>SUM(H20:H31)</f>
        <v>0</v>
      </c>
      <c r="I19" s="58">
        <f>SUM(I20:I31)</f>
        <v>5406440</v>
      </c>
      <c r="J19" s="58">
        <f>SUM(J20:J31)</f>
        <v>32880</v>
      </c>
      <c r="K19" s="64">
        <f t="shared" si="1"/>
        <v>0.6081635974874409</v>
      </c>
      <c r="L19" s="13"/>
      <c r="M19" s="13"/>
      <c r="N19" s="13"/>
      <c r="O19" s="13"/>
      <c r="P19" s="13"/>
      <c r="Q19" s="13"/>
      <c r="R19" s="13"/>
      <c r="S19" s="13"/>
      <c r="T19" s="13"/>
    </row>
    <row r="20" spans="2:20" s="9" customFormat="1" ht="66" customHeight="1">
      <c r="B20" s="59"/>
      <c r="C20" s="49" t="s">
        <v>5</v>
      </c>
      <c r="D20" s="49">
        <v>424900</v>
      </c>
      <c r="E20" s="60" t="s">
        <v>30</v>
      </c>
      <c r="F20" s="56">
        <v>80000</v>
      </c>
      <c r="G20" s="57">
        <v>500000</v>
      </c>
      <c r="H20" s="56">
        <v>0</v>
      </c>
      <c r="I20" s="35">
        <f>SUM(F20+G20)</f>
        <v>580000</v>
      </c>
      <c r="J20" s="35">
        <v>0</v>
      </c>
      <c r="K20" s="64">
        <f t="shared" si="1"/>
        <v>0</v>
      </c>
      <c r="L20" s="13"/>
      <c r="M20" s="13"/>
      <c r="N20" s="13"/>
      <c r="O20" s="13"/>
      <c r="P20" s="13"/>
      <c r="Q20" s="13"/>
      <c r="R20" s="13"/>
      <c r="S20" s="13"/>
      <c r="T20" s="13"/>
    </row>
    <row r="21" spans="2:20" s="9" customFormat="1" ht="61.5" customHeight="1">
      <c r="B21" s="59"/>
      <c r="C21" s="49" t="s">
        <v>6</v>
      </c>
      <c r="D21" s="49">
        <v>424500</v>
      </c>
      <c r="E21" s="60" t="s">
        <v>31</v>
      </c>
      <c r="F21" s="56">
        <v>50000</v>
      </c>
      <c r="G21" s="56">
        <v>0</v>
      </c>
      <c r="H21" s="56">
        <v>0</v>
      </c>
      <c r="I21" s="35">
        <f aca="true" t="shared" si="3" ref="I21:J31">SUM(F21+G21)</f>
        <v>50000</v>
      </c>
      <c r="J21" s="35">
        <f t="shared" si="3"/>
        <v>0</v>
      </c>
      <c r="K21" s="64">
        <f t="shared" si="1"/>
        <v>0</v>
      </c>
      <c r="L21" s="13"/>
      <c r="M21" s="13"/>
      <c r="N21" s="13"/>
      <c r="O21" s="13"/>
      <c r="P21" s="13"/>
      <c r="Q21" s="13"/>
      <c r="R21" s="13"/>
      <c r="S21" s="13"/>
      <c r="T21" s="13"/>
    </row>
    <row r="22" spans="2:20" s="9" customFormat="1" ht="61.5" customHeight="1">
      <c r="B22" s="59"/>
      <c r="C22" s="49" t="s">
        <v>13</v>
      </c>
      <c r="D22" s="49">
        <v>513100</v>
      </c>
      <c r="E22" s="60" t="s">
        <v>32</v>
      </c>
      <c r="F22" s="56">
        <v>24000</v>
      </c>
      <c r="G22" s="56">
        <v>0</v>
      </c>
      <c r="H22" s="56">
        <v>0</v>
      </c>
      <c r="I22" s="35">
        <f t="shared" si="3"/>
        <v>24000</v>
      </c>
      <c r="J22" s="35">
        <v>24000</v>
      </c>
      <c r="K22" s="64">
        <f t="shared" si="1"/>
        <v>100</v>
      </c>
      <c r="L22" s="13"/>
      <c r="M22" s="13"/>
      <c r="N22" s="13"/>
      <c r="O22" s="13"/>
      <c r="P22" s="13"/>
      <c r="Q22" s="13"/>
      <c r="R22" s="13"/>
      <c r="S22" s="13"/>
      <c r="T22" s="13"/>
    </row>
    <row r="23" spans="2:20" s="9" customFormat="1" ht="61.5" customHeight="1">
      <c r="B23" s="59"/>
      <c r="C23" s="49" t="s">
        <v>23</v>
      </c>
      <c r="D23" s="49">
        <v>426900</v>
      </c>
      <c r="E23" s="60" t="s">
        <v>33</v>
      </c>
      <c r="F23" s="56">
        <v>20000</v>
      </c>
      <c r="G23" s="57">
        <v>20000</v>
      </c>
      <c r="H23" s="56">
        <v>0</v>
      </c>
      <c r="I23" s="35">
        <f t="shared" si="3"/>
        <v>40000</v>
      </c>
      <c r="J23" s="35">
        <v>0</v>
      </c>
      <c r="K23" s="64">
        <f t="shared" si="1"/>
        <v>0</v>
      </c>
      <c r="L23" s="13"/>
      <c r="M23" s="13"/>
      <c r="N23" s="13"/>
      <c r="O23" s="13"/>
      <c r="P23" s="13"/>
      <c r="Q23" s="13"/>
      <c r="R23" s="13"/>
      <c r="S23" s="13"/>
      <c r="T23" s="13"/>
    </row>
    <row r="24" spans="2:20" s="9" customFormat="1" ht="61.5" customHeight="1">
      <c r="B24" s="59"/>
      <c r="C24" s="49" t="s">
        <v>41</v>
      </c>
      <c r="D24" s="49">
        <v>424500</v>
      </c>
      <c r="E24" s="60" t="s">
        <v>34</v>
      </c>
      <c r="F24" s="56">
        <v>100000</v>
      </c>
      <c r="G24" s="56">
        <v>0</v>
      </c>
      <c r="H24" s="56">
        <v>0</v>
      </c>
      <c r="I24" s="35">
        <f t="shared" si="3"/>
        <v>100000</v>
      </c>
      <c r="J24" s="35">
        <f t="shared" si="3"/>
        <v>0</v>
      </c>
      <c r="K24" s="64">
        <f t="shared" si="1"/>
        <v>0</v>
      </c>
      <c r="L24" s="13"/>
      <c r="M24" s="13"/>
      <c r="N24" s="13"/>
      <c r="O24" s="13"/>
      <c r="P24" s="13"/>
      <c r="Q24" s="13"/>
      <c r="R24" s="13"/>
      <c r="S24" s="13"/>
      <c r="T24" s="13"/>
    </row>
    <row r="25" spans="2:20" s="9" customFormat="1" ht="61.5" customHeight="1">
      <c r="B25" s="59"/>
      <c r="C25" s="49" t="s">
        <v>24</v>
      </c>
      <c r="D25" s="49">
        <v>426900</v>
      </c>
      <c r="E25" s="60" t="s">
        <v>35</v>
      </c>
      <c r="F25" s="56">
        <v>8880</v>
      </c>
      <c r="G25" s="56">
        <v>0</v>
      </c>
      <c r="H25" s="56">
        <v>0</v>
      </c>
      <c r="I25" s="35">
        <f t="shared" si="3"/>
        <v>8880</v>
      </c>
      <c r="J25" s="35">
        <v>8880</v>
      </c>
      <c r="K25" s="64">
        <f t="shared" si="1"/>
        <v>100</v>
      </c>
      <c r="L25" s="13"/>
      <c r="M25" s="13"/>
      <c r="N25" s="13"/>
      <c r="O25" s="13"/>
      <c r="P25" s="13"/>
      <c r="Q25" s="13"/>
      <c r="R25" s="13"/>
      <c r="S25" s="13"/>
      <c r="T25" s="13"/>
    </row>
    <row r="26" spans="2:20" s="9" customFormat="1" ht="61.5" customHeight="1">
      <c r="B26" s="59"/>
      <c r="C26" s="49" t="s">
        <v>42</v>
      </c>
      <c r="D26" s="49">
        <v>424900</v>
      </c>
      <c r="E26" s="60" t="s">
        <v>48</v>
      </c>
      <c r="F26" s="56">
        <v>45000</v>
      </c>
      <c r="G26" s="57">
        <v>80000</v>
      </c>
      <c r="H26" s="56">
        <v>0</v>
      </c>
      <c r="I26" s="35">
        <f t="shared" si="3"/>
        <v>125000</v>
      </c>
      <c r="J26" s="35">
        <v>0</v>
      </c>
      <c r="K26" s="64">
        <f t="shared" si="1"/>
        <v>0</v>
      </c>
      <c r="L26" s="13"/>
      <c r="M26" s="13"/>
      <c r="N26" s="13"/>
      <c r="O26" s="13"/>
      <c r="P26" s="13"/>
      <c r="Q26" s="13"/>
      <c r="R26" s="13"/>
      <c r="S26" s="13"/>
      <c r="T26" s="13"/>
    </row>
    <row r="27" spans="2:20" s="9" customFormat="1" ht="61.5" customHeight="1">
      <c r="B27" s="59"/>
      <c r="C27" s="49" t="s">
        <v>43</v>
      </c>
      <c r="D27" s="49">
        <v>424900</v>
      </c>
      <c r="E27" s="60" t="s">
        <v>36</v>
      </c>
      <c r="F27" s="56">
        <v>0</v>
      </c>
      <c r="G27" s="57">
        <v>30000</v>
      </c>
      <c r="H27" s="56">
        <v>0</v>
      </c>
      <c r="I27" s="35">
        <f t="shared" si="3"/>
        <v>30000</v>
      </c>
      <c r="J27" s="35">
        <v>0</v>
      </c>
      <c r="K27" s="64">
        <f t="shared" si="1"/>
        <v>0</v>
      </c>
      <c r="L27" s="13"/>
      <c r="M27" s="13"/>
      <c r="N27" s="13"/>
      <c r="O27" s="13"/>
      <c r="P27" s="13"/>
      <c r="Q27" s="13"/>
      <c r="R27" s="13"/>
      <c r="S27" s="13"/>
      <c r="T27" s="13"/>
    </row>
    <row r="28" spans="2:20" s="9" customFormat="1" ht="61.5" customHeight="1">
      <c r="B28" s="59"/>
      <c r="C28" s="49" t="s">
        <v>44</v>
      </c>
      <c r="D28" s="49">
        <v>513100</v>
      </c>
      <c r="E28" s="60" t="s">
        <v>51</v>
      </c>
      <c r="F28" s="56">
        <v>0</v>
      </c>
      <c r="G28" s="57">
        <v>1500000</v>
      </c>
      <c r="H28" s="56">
        <v>0</v>
      </c>
      <c r="I28" s="35">
        <f t="shared" si="3"/>
        <v>1500000</v>
      </c>
      <c r="J28" s="35">
        <v>0</v>
      </c>
      <c r="K28" s="64">
        <f t="shared" si="1"/>
        <v>0</v>
      </c>
      <c r="L28" s="13"/>
      <c r="M28" s="13"/>
      <c r="N28" s="13"/>
      <c r="O28" s="13"/>
      <c r="P28" s="13"/>
      <c r="Q28" s="13"/>
      <c r="R28" s="13"/>
      <c r="S28" s="13"/>
      <c r="T28" s="13"/>
    </row>
    <row r="29" spans="2:20" s="9" customFormat="1" ht="61.5" customHeight="1">
      <c r="B29" s="59"/>
      <c r="C29" s="49" t="s">
        <v>50</v>
      </c>
      <c r="D29" s="49">
        <v>513100</v>
      </c>
      <c r="E29" s="60" t="s">
        <v>53</v>
      </c>
      <c r="F29" s="56">
        <v>0</v>
      </c>
      <c r="G29" s="57">
        <v>1970000</v>
      </c>
      <c r="H29" s="56">
        <v>0</v>
      </c>
      <c r="I29" s="35">
        <f t="shared" si="3"/>
        <v>1970000</v>
      </c>
      <c r="J29" s="35">
        <v>0</v>
      </c>
      <c r="K29" s="64">
        <f t="shared" si="1"/>
        <v>0</v>
      </c>
      <c r="L29" s="13"/>
      <c r="M29" s="13"/>
      <c r="N29" s="13"/>
      <c r="O29" s="13"/>
      <c r="P29" s="13"/>
      <c r="Q29" s="13"/>
      <c r="R29" s="13"/>
      <c r="S29" s="13"/>
      <c r="T29" s="13"/>
    </row>
    <row r="30" spans="2:20" s="9" customFormat="1" ht="61.5" customHeight="1">
      <c r="B30" s="59"/>
      <c r="C30" s="49">
        <v>3</v>
      </c>
      <c r="D30" s="49">
        <v>424900</v>
      </c>
      <c r="E30" s="60" t="s">
        <v>46</v>
      </c>
      <c r="F30" s="56">
        <v>20000</v>
      </c>
      <c r="G30" s="56">
        <v>0</v>
      </c>
      <c r="H30" s="56">
        <v>0</v>
      </c>
      <c r="I30" s="35">
        <f t="shared" si="3"/>
        <v>20000</v>
      </c>
      <c r="J30" s="35">
        <f t="shared" si="3"/>
        <v>0</v>
      </c>
      <c r="K30" s="64">
        <f t="shared" si="1"/>
        <v>0</v>
      </c>
      <c r="L30" s="13"/>
      <c r="M30" s="13"/>
      <c r="N30" s="13"/>
      <c r="O30" s="13"/>
      <c r="P30" s="13"/>
      <c r="Q30" s="13"/>
      <c r="R30" s="13"/>
      <c r="S30" s="13"/>
      <c r="T30" s="13"/>
    </row>
    <row r="31" spans="2:20" s="9" customFormat="1" ht="126.75" customHeight="1">
      <c r="B31" s="59"/>
      <c r="C31" s="49">
        <v>4</v>
      </c>
      <c r="D31" s="49">
        <v>511400</v>
      </c>
      <c r="E31" s="60" t="s">
        <v>37</v>
      </c>
      <c r="F31" s="56">
        <v>958560</v>
      </c>
      <c r="G31" s="56">
        <v>0</v>
      </c>
      <c r="H31" s="56">
        <v>0</v>
      </c>
      <c r="I31" s="35">
        <f t="shared" si="3"/>
        <v>958560</v>
      </c>
      <c r="J31" s="35">
        <f t="shared" si="3"/>
        <v>0</v>
      </c>
      <c r="K31" s="64">
        <f t="shared" si="1"/>
        <v>0</v>
      </c>
      <c r="L31" s="13"/>
      <c r="M31" s="13"/>
      <c r="N31" s="13"/>
      <c r="O31" s="13"/>
      <c r="P31" s="13"/>
      <c r="Q31" s="13"/>
      <c r="R31" s="13"/>
      <c r="S31" s="13"/>
      <c r="T31" s="13"/>
    </row>
    <row r="32" spans="2:20" s="11" customFormat="1" ht="64.5" customHeight="1">
      <c r="B32" s="70"/>
      <c r="C32" s="81" t="s">
        <v>1</v>
      </c>
      <c r="D32" s="81"/>
      <c r="E32" s="84" t="s">
        <v>18</v>
      </c>
      <c r="F32" s="85">
        <f>SUM(F33)</f>
        <v>25465583</v>
      </c>
      <c r="G32" s="85">
        <f>SUM(G33)</f>
        <v>0</v>
      </c>
      <c r="H32" s="85">
        <f>SUM(H33)</f>
        <v>1000000</v>
      </c>
      <c r="I32" s="85">
        <f>SUM(I33)</f>
        <v>26465583</v>
      </c>
      <c r="J32" s="85">
        <f>SUM(J33)</f>
        <v>0</v>
      </c>
      <c r="K32" s="80">
        <f t="shared" si="1"/>
        <v>0</v>
      </c>
      <c r="L32" s="12"/>
      <c r="M32" s="12"/>
      <c r="N32" s="12"/>
      <c r="O32" s="12"/>
      <c r="P32" s="12"/>
      <c r="Q32" s="12"/>
      <c r="R32" s="12"/>
      <c r="S32" s="12"/>
      <c r="T32" s="12"/>
    </row>
    <row r="33" spans="2:20" s="11" customFormat="1" ht="75.75" customHeight="1">
      <c r="B33" s="71"/>
      <c r="C33" s="51">
        <v>1</v>
      </c>
      <c r="D33" s="72"/>
      <c r="E33" s="73" t="s">
        <v>54</v>
      </c>
      <c r="F33" s="74">
        <f>SUM(F34+F35+F36)</f>
        <v>25465583</v>
      </c>
      <c r="G33" s="74">
        <f>SUM(G34+G35+G36)</f>
        <v>0</v>
      </c>
      <c r="H33" s="74">
        <f>SUM(H34+H35+H36)</f>
        <v>1000000</v>
      </c>
      <c r="I33" s="74">
        <f>SUM(I34+I35+I36)</f>
        <v>26465583</v>
      </c>
      <c r="J33" s="74">
        <f>SUM(J34+J35+J36)</f>
        <v>0</v>
      </c>
      <c r="K33" s="43">
        <f t="shared" si="1"/>
        <v>0</v>
      </c>
      <c r="L33" s="12"/>
      <c r="M33" s="12"/>
      <c r="N33" s="12"/>
      <c r="O33" s="12"/>
      <c r="P33" s="12"/>
      <c r="Q33" s="12"/>
      <c r="R33" s="12"/>
      <c r="S33" s="12"/>
      <c r="T33" s="12"/>
    </row>
    <row r="34" spans="2:20" s="11" customFormat="1" ht="75.75" customHeight="1">
      <c r="B34" s="71"/>
      <c r="C34" s="49" t="s">
        <v>4</v>
      </c>
      <c r="D34" s="49">
        <v>424900</v>
      </c>
      <c r="E34" s="60" t="s">
        <v>19</v>
      </c>
      <c r="F34" s="35">
        <v>19065583</v>
      </c>
      <c r="G34" s="56">
        <v>0</v>
      </c>
      <c r="H34" s="56">
        <v>1000000</v>
      </c>
      <c r="I34" s="35">
        <f>SUM(F34:H34)</f>
        <v>20065583</v>
      </c>
      <c r="J34" s="35">
        <v>0</v>
      </c>
      <c r="K34" s="64">
        <f t="shared" si="1"/>
        <v>0</v>
      </c>
      <c r="L34" s="12"/>
      <c r="M34" s="12"/>
      <c r="N34" s="12"/>
      <c r="O34" s="12"/>
      <c r="P34" s="12"/>
      <c r="Q34" s="12"/>
      <c r="R34" s="12"/>
      <c r="S34" s="12"/>
      <c r="T34" s="12"/>
    </row>
    <row r="35" spans="2:20" s="11" customFormat="1" ht="75.75" customHeight="1">
      <c r="B35" s="71"/>
      <c r="C35" s="49" t="s">
        <v>3</v>
      </c>
      <c r="D35" s="49">
        <v>423500</v>
      </c>
      <c r="E35" s="60" t="s">
        <v>20</v>
      </c>
      <c r="F35" s="35">
        <v>400000</v>
      </c>
      <c r="G35" s="58">
        <v>0</v>
      </c>
      <c r="H35" s="58">
        <v>0</v>
      </c>
      <c r="I35" s="35">
        <f>SUM(F35:G35)</f>
        <v>400000</v>
      </c>
      <c r="J35" s="35">
        <f>SUM(G35:H35)</f>
        <v>0</v>
      </c>
      <c r="K35" s="64">
        <f t="shared" si="1"/>
        <v>0</v>
      </c>
      <c r="L35" s="12"/>
      <c r="M35" s="12"/>
      <c r="N35" s="12"/>
      <c r="O35" s="12"/>
      <c r="P35" s="12"/>
      <c r="Q35" s="12"/>
      <c r="R35" s="12"/>
      <c r="S35" s="12"/>
      <c r="T35" s="12"/>
    </row>
    <row r="36" spans="2:20" s="11" customFormat="1" ht="75.75" customHeight="1">
      <c r="B36" s="71"/>
      <c r="C36" s="75" t="s">
        <v>10</v>
      </c>
      <c r="D36" s="75">
        <v>424900</v>
      </c>
      <c r="E36" s="60" t="s">
        <v>49</v>
      </c>
      <c r="F36" s="35">
        <v>6000000</v>
      </c>
      <c r="G36" s="56">
        <v>0</v>
      </c>
      <c r="H36" s="56">
        <v>0</v>
      </c>
      <c r="I36" s="67">
        <f>SUM(F36:G36)</f>
        <v>6000000</v>
      </c>
      <c r="J36" s="67">
        <f>SUM(G36:H36)</f>
        <v>0</v>
      </c>
      <c r="K36" s="64">
        <f t="shared" si="1"/>
        <v>0</v>
      </c>
      <c r="L36" s="12"/>
      <c r="M36" s="12"/>
      <c r="N36" s="12"/>
      <c r="O36" s="12"/>
      <c r="P36" s="12"/>
      <c r="Q36" s="12"/>
      <c r="R36" s="12"/>
      <c r="S36" s="12"/>
      <c r="T36" s="12"/>
    </row>
    <row r="37" spans="2:20" ht="72" customHeight="1">
      <c r="B37" s="76"/>
      <c r="C37" s="86"/>
      <c r="D37" s="86"/>
      <c r="E37" s="79" t="s">
        <v>56</v>
      </c>
      <c r="F37" s="80">
        <f>SUM(F7+F12+F32)</f>
        <v>29000000</v>
      </c>
      <c r="G37" s="80">
        <f>SUM(G7+G12+G32)</f>
        <v>4893080</v>
      </c>
      <c r="H37" s="80">
        <f>SUM(H7+H12+H32)</f>
        <v>1000000</v>
      </c>
      <c r="I37" s="80">
        <f>SUM(I7+I12+I32)</f>
        <v>34893080</v>
      </c>
      <c r="J37" s="80">
        <f>SUM(J7+J12+J32)</f>
        <v>66856.8</v>
      </c>
      <c r="K37" s="80">
        <f t="shared" si="1"/>
        <v>0.19160475372194144</v>
      </c>
      <c r="L37" s="12"/>
      <c r="M37" s="12"/>
      <c r="N37" s="12"/>
      <c r="O37" s="12"/>
      <c r="P37" s="12"/>
      <c r="Q37" s="12"/>
      <c r="R37" s="12"/>
      <c r="S37" s="12"/>
      <c r="T37" s="12"/>
    </row>
    <row r="38" spans="2:20" ht="47.25" customHeight="1" thickBot="1">
      <c r="B38" s="38"/>
      <c r="F38" s="23"/>
      <c r="G38" s="23"/>
      <c r="H38" s="23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</row>
    <row r="39" spans="2:20" ht="36.75" customHeight="1">
      <c r="B39" s="12"/>
      <c r="F39" s="23"/>
      <c r="G39" s="23"/>
      <c r="H39" s="23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</row>
    <row r="40" spans="1:20" s="6" customFormat="1" ht="31.5" customHeight="1">
      <c r="A40" s="5"/>
      <c r="B40" s="12"/>
      <c r="C40" s="2"/>
      <c r="D40" s="2"/>
      <c r="E40" s="21"/>
      <c r="F40" s="23"/>
      <c r="G40" s="23"/>
      <c r="H40" s="23"/>
      <c r="I40" s="4"/>
      <c r="J40" s="4"/>
      <c r="K40" s="4"/>
      <c r="L40" s="15"/>
      <c r="M40" s="15"/>
      <c r="N40" s="16"/>
      <c r="O40" s="16"/>
      <c r="P40" s="16"/>
      <c r="Q40" s="16"/>
      <c r="R40" s="16"/>
      <c r="S40" s="16"/>
      <c r="T40" s="16"/>
    </row>
    <row r="41" spans="2:20" ht="51" customHeight="1">
      <c r="B41" s="12"/>
      <c r="F41" s="23"/>
      <c r="G41" s="23"/>
      <c r="H41" s="23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</row>
    <row r="42" spans="2:20" ht="32.25" customHeight="1">
      <c r="B42" s="12"/>
      <c r="F42" s="23"/>
      <c r="G42" s="23"/>
      <c r="H42" s="23">
        <f>SUM(H40+H41)</f>
        <v>0</v>
      </c>
      <c r="L42" s="12"/>
      <c r="M42" s="12"/>
      <c r="N42" s="12"/>
      <c r="O42" s="12"/>
      <c r="P42" s="12"/>
      <c r="Q42" s="12"/>
      <c r="R42" s="12"/>
      <c r="S42" s="12"/>
      <c r="T42" s="12"/>
    </row>
    <row r="43" spans="2:20" ht="32.25" customHeight="1">
      <c r="B43" s="12"/>
      <c r="F43" s="23"/>
      <c r="G43" s="23"/>
      <c r="H43" s="23"/>
      <c r="L43" s="12"/>
      <c r="M43" s="12"/>
      <c r="N43" s="12"/>
      <c r="O43" s="12"/>
      <c r="P43" s="12"/>
      <c r="Q43" s="12"/>
      <c r="R43" s="12"/>
      <c r="S43" s="12"/>
      <c r="T43" s="12"/>
    </row>
    <row r="44" spans="2:20" ht="32.25" customHeight="1">
      <c r="B44" s="12"/>
      <c r="E44" s="87"/>
      <c r="F44" s="23"/>
      <c r="G44" s="25"/>
      <c r="H44" s="25"/>
      <c r="L44" s="12"/>
      <c r="M44" s="12"/>
      <c r="N44" s="12"/>
      <c r="O44" s="12"/>
      <c r="P44" s="12"/>
      <c r="Q44" s="12"/>
      <c r="R44" s="12"/>
      <c r="S44" s="12"/>
      <c r="T44" s="12"/>
    </row>
    <row r="45" spans="2:20" ht="32.25" customHeight="1">
      <c r="B45" s="12"/>
      <c r="E45" s="88"/>
      <c r="F45" s="23"/>
      <c r="L45" s="12"/>
      <c r="M45" s="12"/>
      <c r="N45" s="12"/>
      <c r="O45" s="12"/>
      <c r="P45" s="12"/>
      <c r="Q45" s="12"/>
      <c r="R45" s="12"/>
      <c r="S45" s="12"/>
      <c r="T45" s="12"/>
    </row>
    <row r="46" spans="2:20" ht="32.25" customHeight="1">
      <c r="B46" s="12"/>
      <c r="E46" s="26"/>
      <c r="F46" s="23"/>
      <c r="L46" s="12"/>
      <c r="M46" s="12"/>
      <c r="N46" s="12"/>
      <c r="O46" s="12"/>
      <c r="P46" s="12"/>
      <c r="Q46" s="12"/>
      <c r="R46" s="12"/>
      <c r="S46" s="12"/>
      <c r="T46" s="12"/>
    </row>
    <row r="47" spans="2:20" ht="32.25" customHeight="1">
      <c r="B47" s="12"/>
      <c r="E47" s="27"/>
      <c r="F47" s="23"/>
      <c r="L47" s="12"/>
      <c r="M47" s="12"/>
      <c r="N47" s="12"/>
      <c r="O47" s="12"/>
      <c r="P47" s="12"/>
      <c r="Q47" s="12"/>
      <c r="R47" s="12"/>
      <c r="S47" s="12"/>
      <c r="T47" s="12"/>
    </row>
    <row r="48" spans="2:20" ht="32.25" customHeight="1">
      <c r="B48" s="12"/>
      <c r="E48" s="27"/>
      <c r="F48" s="23"/>
      <c r="L48" s="12"/>
      <c r="M48" s="12"/>
      <c r="N48" s="12"/>
      <c r="O48" s="12"/>
      <c r="P48" s="12"/>
      <c r="Q48" s="12"/>
      <c r="R48" s="12"/>
      <c r="S48" s="12"/>
      <c r="T48" s="12"/>
    </row>
    <row r="49" spans="2:20" ht="32.25" customHeight="1">
      <c r="B49" s="12"/>
      <c r="E49" s="27"/>
      <c r="F49" s="23"/>
      <c r="L49" s="12"/>
      <c r="M49" s="12"/>
      <c r="N49" s="12"/>
      <c r="O49" s="12"/>
      <c r="P49" s="12"/>
      <c r="Q49" s="12"/>
      <c r="R49" s="12"/>
      <c r="S49" s="12"/>
      <c r="T49" s="12"/>
    </row>
    <row r="50" spans="2:20" ht="32.25" customHeight="1">
      <c r="B50" s="12"/>
      <c r="E50" s="27"/>
      <c r="F50" s="23"/>
      <c r="G50" s="4"/>
      <c r="H50" s="4"/>
      <c r="L50" s="12"/>
      <c r="M50" s="12"/>
      <c r="N50" s="12"/>
      <c r="O50" s="12"/>
      <c r="P50" s="12"/>
      <c r="Q50" s="12"/>
      <c r="R50" s="12"/>
      <c r="S50" s="12"/>
      <c r="T50" s="12"/>
    </row>
    <row r="51" spans="2:20" ht="32.25" customHeight="1">
      <c r="B51" s="12"/>
      <c r="E51" s="27"/>
      <c r="F51" s="23"/>
      <c r="L51" s="12"/>
      <c r="M51" s="12"/>
      <c r="N51" s="12"/>
      <c r="O51" s="12"/>
      <c r="P51" s="12"/>
      <c r="Q51" s="12"/>
      <c r="R51" s="12"/>
      <c r="S51" s="12"/>
      <c r="T51" s="12"/>
    </row>
    <row r="52" spans="2:20" ht="32.25" customHeight="1">
      <c r="B52" s="12"/>
      <c r="E52" s="27"/>
      <c r="F52" s="23"/>
      <c r="L52" s="12"/>
      <c r="M52" s="12"/>
      <c r="N52" s="12"/>
      <c r="O52" s="12"/>
      <c r="P52" s="12"/>
      <c r="Q52" s="12"/>
      <c r="R52" s="12"/>
      <c r="S52" s="12"/>
      <c r="T52" s="12"/>
    </row>
    <row r="53" spans="2:20" ht="32.25" customHeight="1">
      <c r="B53" s="12"/>
      <c r="E53" s="27"/>
      <c r="F53" s="23"/>
      <c r="L53" s="12"/>
      <c r="M53" s="12"/>
      <c r="N53" s="12"/>
      <c r="O53" s="12"/>
      <c r="P53" s="12"/>
      <c r="Q53" s="12"/>
      <c r="R53" s="12"/>
      <c r="S53" s="12"/>
      <c r="T53" s="12"/>
    </row>
    <row r="54" spans="2:20" ht="32.25" customHeight="1">
      <c r="B54" s="12"/>
      <c r="E54" s="26"/>
      <c r="F54" s="23"/>
      <c r="L54" s="12"/>
      <c r="M54" s="12"/>
      <c r="N54" s="12"/>
      <c r="O54" s="12"/>
      <c r="P54" s="12"/>
      <c r="Q54" s="12"/>
      <c r="R54" s="12"/>
      <c r="S54" s="12"/>
      <c r="T54" s="12"/>
    </row>
    <row r="55" spans="2:20" ht="32.25" customHeight="1">
      <c r="B55" s="12"/>
      <c r="E55" s="27"/>
      <c r="F55" s="23"/>
      <c r="G55" s="4"/>
      <c r="H55" s="4"/>
      <c r="L55" s="12"/>
      <c r="M55" s="12"/>
      <c r="N55" s="12"/>
      <c r="O55" s="12"/>
      <c r="P55" s="12"/>
      <c r="Q55" s="12"/>
      <c r="R55" s="12"/>
      <c r="S55" s="12"/>
      <c r="T55" s="12"/>
    </row>
    <row r="56" spans="2:20" ht="12.75" customHeight="1">
      <c r="B56" s="12"/>
      <c r="E56" s="27"/>
      <c r="F56" s="23"/>
      <c r="L56" s="12"/>
      <c r="M56" s="12"/>
      <c r="N56" s="12"/>
      <c r="O56" s="12"/>
      <c r="P56" s="12"/>
      <c r="Q56" s="12"/>
      <c r="R56" s="12"/>
      <c r="S56" s="12"/>
      <c r="T56" s="12"/>
    </row>
    <row r="57" spans="2:20" ht="18" customHeight="1">
      <c r="B57" s="12"/>
      <c r="E57" s="27"/>
      <c r="F57" s="23"/>
      <c r="L57" s="12"/>
      <c r="M57" s="12"/>
      <c r="N57" s="12"/>
      <c r="O57" s="12"/>
      <c r="P57" s="12"/>
      <c r="Q57" s="12"/>
      <c r="R57" s="12"/>
      <c r="S57" s="12"/>
      <c r="T57" s="12"/>
    </row>
    <row r="58" spans="2:20" ht="21" customHeight="1">
      <c r="B58" s="12"/>
      <c r="E58" s="27"/>
      <c r="F58" s="23"/>
      <c r="L58" s="12"/>
      <c r="M58" s="12"/>
      <c r="N58" s="12"/>
      <c r="O58" s="12"/>
      <c r="P58" s="12"/>
      <c r="Q58" s="12"/>
      <c r="R58" s="12"/>
      <c r="S58" s="12"/>
      <c r="T58" s="12"/>
    </row>
    <row r="59" spans="2:20" ht="18.75" customHeight="1">
      <c r="B59" s="12"/>
      <c r="E59" s="27"/>
      <c r="F59" s="23"/>
      <c r="L59" s="12"/>
      <c r="M59" s="12"/>
      <c r="N59" s="12"/>
      <c r="O59" s="12"/>
      <c r="P59" s="12"/>
      <c r="Q59" s="12"/>
      <c r="R59" s="12"/>
      <c r="S59" s="12"/>
      <c r="T59" s="12"/>
    </row>
    <row r="60" spans="2:20" ht="18.75" customHeight="1">
      <c r="B60" s="12"/>
      <c r="E60" s="27"/>
      <c r="F60" s="28"/>
      <c r="L60" s="12"/>
      <c r="M60" s="12"/>
      <c r="N60" s="12"/>
      <c r="O60" s="12"/>
      <c r="P60" s="12"/>
      <c r="Q60" s="12"/>
      <c r="R60" s="12"/>
      <c r="S60" s="12"/>
      <c r="T60" s="12"/>
    </row>
    <row r="61" spans="2:20" ht="26.25" customHeight="1">
      <c r="B61" s="12"/>
      <c r="E61" s="26"/>
      <c r="F61" s="23"/>
      <c r="I61" s="4"/>
      <c r="J61" s="4"/>
      <c r="K61" s="4"/>
      <c r="L61" s="12"/>
      <c r="M61" s="12"/>
      <c r="N61" s="12"/>
      <c r="O61" s="12"/>
      <c r="P61" s="12"/>
      <c r="Q61" s="12"/>
      <c r="R61" s="12"/>
      <c r="S61" s="12"/>
      <c r="T61" s="12"/>
    </row>
    <row r="62" spans="2:20" ht="13.5" customHeight="1">
      <c r="B62" s="12"/>
      <c r="E62" s="27"/>
      <c r="F62" s="23"/>
      <c r="L62" s="12"/>
      <c r="M62" s="12"/>
      <c r="N62" s="12"/>
      <c r="O62" s="12"/>
      <c r="P62" s="12"/>
      <c r="Q62" s="12"/>
      <c r="R62" s="12"/>
      <c r="S62" s="12"/>
      <c r="T62" s="12"/>
    </row>
    <row r="63" spans="2:20" ht="49.5" customHeight="1">
      <c r="B63" s="12"/>
      <c r="E63" s="27"/>
      <c r="L63" s="12"/>
      <c r="M63" s="12"/>
      <c r="N63" s="12"/>
      <c r="O63" s="12"/>
      <c r="P63" s="12"/>
      <c r="Q63" s="12"/>
      <c r="R63" s="12"/>
      <c r="S63" s="12"/>
      <c r="T63" s="12"/>
    </row>
    <row r="64" spans="2:20" ht="15.75">
      <c r="B64" s="12"/>
      <c r="E64" s="26"/>
      <c r="L64" s="12"/>
      <c r="M64" s="12"/>
      <c r="N64" s="12"/>
      <c r="O64" s="12"/>
      <c r="P64" s="12"/>
      <c r="Q64" s="12"/>
      <c r="R64" s="12"/>
      <c r="S64" s="12"/>
      <c r="T64" s="12"/>
    </row>
    <row r="65" spans="2:20" ht="15.75">
      <c r="B65" s="12"/>
      <c r="E65" s="29"/>
      <c r="L65" s="12"/>
      <c r="M65" s="12"/>
      <c r="N65" s="12"/>
      <c r="O65" s="12"/>
      <c r="P65" s="12"/>
      <c r="Q65" s="12"/>
      <c r="R65" s="12"/>
      <c r="S65" s="12"/>
      <c r="T65" s="12"/>
    </row>
    <row r="66" spans="2:20" ht="15.75">
      <c r="B66" s="12"/>
      <c r="E66" s="30"/>
      <c r="L66" s="12"/>
      <c r="M66" s="12"/>
      <c r="N66" s="12"/>
      <c r="O66" s="12"/>
      <c r="P66" s="12"/>
      <c r="Q66" s="12"/>
      <c r="R66" s="12"/>
      <c r="S66" s="12"/>
      <c r="T66" s="12"/>
    </row>
    <row r="67" spans="2:20" ht="15.75">
      <c r="B67" s="12"/>
      <c r="E67" s="31"/>
      <c r="L67" s="12"/>
      <c r="M67" s="12"/>
      <c r="N67" s="12"/>
      <c r="O67" s="12"/>
      <c r="P67" s="12"/>
      <c r="Q67" s="12"/>
      <c r="R67" s="12"/>
      <c r="S67" s="12"/>
      <c r="T67" s="12"/>
    </row>
    <row r="68" spans="2:20" ht="15.75">
      <c r="B68" s="12"/>
      <c r="E68" s="30"/>
      <c r="L68" s="12"/>
      <c r="M68" s="12"/>
      <c r="N68" s="12"/>
      <c r="O68" s="12"/>
      <c r="P68" s="12"/>
      <c r="Q68" s="12"/>
      <c r="R68" s="12"/>
      <c r="S68" s="12"/>
      <c r="T68" s="12"/>
    </row>
    <row r="69" spans="2:20" ht="15.75">
      <c r="B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2:20" ht="15.75">
      <c r="B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2:20" ht="15.75">
      <c r="B71" s="12"/>
      <c r="L71" s="12"/>
      <c r="M71" s="12"/>
      <c r="N71" s="12"/>
      <c r="O71" s="12"/>
      <c r="P71" s="12"/>
      <c r="Q71" s="12"/>
      <c r="R71" s="12"/>
      <c r="S71" s="12"/>
      <c r="T71" s="12"/>
    </row>
    <row r="73" ht="15">
      <c r="E73" s="87"/>
    </row>
    <row r="74" ht="15">
      <c r="E74" s="89"/>
    </row>
    <row r="75" ht="15">
      <c r="E75" s="32"/>
    </row>
    <row r="76" ht="15">
      <c r="E76" s="24"/>
    </row>
    <row r="77" ht="15">
      <c r="E77" s="24"/>
    </row>
    <row r="78" ht="15">
      <c r="E78" s="24"/>
    </row>
    <row r="79" ht="15">
      <c r="E79" s="24"/>
    </row>
    <row r="80" ht="15">
      <c r="E80" s="24"/>
    </row>
    <row r="81" ht="15">
      <c r="E81" s="24"/>
    </row>
    <row r="82" ht="15">
      <c r="E82" s="24"/>
    </row>
    <row r="83" ht="15">
      <c r="E83" s="32"/>
    </row>
    <row r="84" ht="15">
      <c r="E84" s="24"/>
    </row>
    <row r="85" ht="15">
      <c r="E85" s="24"/>
    </row>
    <row r="86" ht="15">
      <c r="E86" s="24"/>
    </row>
    <row r="87" ht="15">
      <c r="E87" s="24"/>
    </row>
    <row r="88" ht="15">
      <c r="E88" s="24"/>
    </row>
    <row r="89" ht="15">
      <c r="E89" s="32"/>
    </row>
    <row r="90" ht="15">
      <c r="E90" s="32"/>
    </row>
    <row r="91" ht="15">
      <c r="E91" s="24"/>
    </row>
    <row r="92" ht="15">
      <c r="E92" s="24"/>
    </row>
    <row r="93" ht="15">
      <c r="E93" s="32"/>
    </row>
    <row r="95" ht="15">
      <c r="E95" s="33"/>
    </row>
  </sheetData>
  <sheetProtection/>
  <mergeCells count="3">
    <mergeCell ref="E44:E45"/>
    <mergeCell ref="E73:E74"/>
    <mergeCell ref="B7:C7"/>
  </mergeCells>
  <printOptions horizontalCentered="1"/>
  <pageMargins left="0.3937007874015748" right="0" top="0.1968503937007874" bottom="0.1968503937007874" header="0.31496062992125984" footer="0.31496062992125984"/>
  <pageSetup fitToHeight="2" fitToWidth="2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L50"/>
  <sheetViews>
    <sheetView zoomScalePageLayoutView="0" workbookViewId="0" topLeftCell="A28">
      <selection activeCell="B51" sqref="B51"/>
    </sheetView>
  </sheetViews>
  <sheetFormatPr defaultColWidth="9.140625" defaultRowHeight="12.75"/>
  <cols>
    <col min="2" max="2" width="12.421875" style="17" customWidth="1"/>
    <col min="3" max="3" width="12.7109375" style="17" bestFit="1" customWidth="1"/>
    <col min="4" max="6" width="11.7109375" style="17" bestFit="1" customWidth="1"/>
    <col min="7" max="7" width="12.7109375" style="17" bestFit="1" customWidth="1"/>
    <col min="8" max="10" width="9.140625" style="17" customWidth="1"/>
  </cols>
  <sheetData>
    <row r="4" spans="2:6" ht="12.75">
      <c r="B4" s="17">
        <v>2448000</v>
      </c>
      <c r="C4" s="17">
        <v>1500000</v>
      </c>
      <c r="D4" s="17">
        <v>2000000</v>
      </c>
      <c r="E4" s="17">
        <v>100000</v>
      </c>
      <c r="F4" s="17">
        <v>2000000</v>
      </c>
    </row>
    <row r="5" spans="2:5" ht="12.75">
      <c r="B5" s="17">
        <v>400000</v>
      </c>
      <c r="C5" s="17">
        <v>2000000</v>
      </c>
      <c r="D5" s="17">
        <v>3000000</v>
      </c>
      <c r="E5" s="17">
        <v>900000</v>
      </c>
    </row>
    <row r="6" spans="2:4" ht="12.75">
      <c r="B6" s="17">
        <v>350000</v>
      </c>
      <c r="C6" s="17">
        <v>3000000</v>
      </c>
      <c r="D6" s="17">
        <v>958560</v>
      </c>
    </row>
    <row r="7" spans="3:4" ht="12.75">
      <c r="C7" s="17">
        <v>370000</v>
      </c>
      <c r="D7" s="17">
        <v>3500000</v>
      </c>
    </row>
    <row r="8" ht="12.75">
      <c r="C8" s="17">
        <v>40000</v>
      </c>
    </row>
    <row r="9" ht="12.75">
      <c r="C9" s="17">
        <v>510000</v>
      </c>
    </row>
    <row r="10" ht="12.75">
      <c r="C10" s="17">
        <v>190000</v>
      </c>
    </row>
    <row r="11" ht="12.75">
      <c r="C11" s="17">
        <v>996000</v>
      </c>
    </row>
    <row r="12" ht="12.75">
      <c r="C12" s="17">
        <v>50000</v>
      </c>
    </row>
    <row r="13" ht="12.75">
      <c r="C13" s="17">
        <v>100000</v>
      </c>
    </row>
    <row r="14" ht="12.75">
      <c r="C14" s="17">
        <v>11000000</v>
      </c>
    </row>
    <row r="15" ht="12.75">
      <c r="C15" s="17">
        <v>5500000</v>
      </c>
    </row>
    <row r="16" ht="12.75">
      <c r="C16" s="17">
        <v>1000000</v>
      </c>
    </row>
    <row r="23" spans="2:12" ht="12.75">
      <c r="B23" s="17">
        <f>SUM(B4:B22)</f>
        <v>3198000</v>
      </c>
      <c r="C23" s="17">
        <f>SUM(C4:C22)</f>
        <v>26256000</v>
      </c>
      <c r="D23" s="17">
        <f>SUM(D4:D22)</f>
        <v>9458560</v>
      </c>
      <c r="E23" s="17">
        <f>SUM(E4:E22)</f>
        <v>1000000</v>
      </c>
      <c r="F23" s="17">
        <f>SUM(F4:F22)</f>
        <v>2000000</v>
      </c>
      <c r="G23" s="17">
        <f>SUM(B23:F23)</f>
        <v>41912560</v>
      </c>
      <c r="K23" s="17"/>
      <c r="L23" s="17"/>
    </row>
    <row r="32" ht="12.75">
      <c r="B32" s="17">
        <v>23412010</v>
      </c>
    </row>
    <row r="35" spans="2:7" ht="12.75">
      <c r="B35" s="17">
        <v>2000000</v>
      </c>
      <c r="C35" s="17">
        <v>40000</v>
      </c>
      <c r="D35" s="17">
        <v>510000</v>
      </c>
      <c r="E35" s="17">
        <v>900000</v>
      </c>
      <c r="F35" s="17">
        <v>1872000</v>
      </c>
      <c r="G35" s="17">
        <v>5500000</v>
      </c>
    </row>
    <row r="36" spans="2:7" ht="12.75">
      <c r="B36" s="17">
        <v>1500000</v>
      </c>
      <c r="C36" s="17">
        <v>996000</v>
      </c>
      <c r="D36" s="17">
        <v>100000</v>
      </c>
      <c r="E36" s="17">
        <v>50000</v>
      </c>
      <c r="F36" s="17">
        <v>958560</v>
      </c>
      <c r="G36" s="17">
        <v>5246478</v>
      </c>
    </row>
    <row r="37" spans="2:5" ht="12.75">
      <c r="B37" s="17">
        <v>2463608</v>
      </c>
      <c r="D37" s="17">
        <v>190000</v>
      </c>
      <c r="E37" s="17">
        <v>2000000</v>
      </c>
    </row>
    <row r="38" spans="2:5" ht="12.75">
      <c r="B38" s="17">
        <v>370000</v>
      </c>
      <c r="E38" s="17">
        <v>3000000</v>
      </c>
    </row>
    <row r="39" spans="2:11" ht="12.75">
      <c r="B39" s="17">
        <f>SUM(B35:B38)</f>
        <v>6333608</v>
      </c>
      <c r="C39" s="17">
        <f>SUM(C35:C38)</f>
        <v>1036000</v>
      </c>
      <c r="D39" s="17">
        <f>SUM(D35:D38)</f>
        <v>800000</v>
      </c>
      <c r="E39" s="17">
        <v>100000</v>
      </c>
      <c r="F39" s="17">
        <f aca="true" t="shared" si="0" ref="F39:K39">SUM(F35:F38)</f>
        <v>2830560</v>
      </c>
      <c r="G39" s="17">
        <f t="shared" si="0"/>
        <v>10746478</v>
      </c>
      <c r="H39" s="17">
        <f t="shared" si="0"/>
        <v>0</v>
      </c>
      <c r="I39" s="17">
        <f t="shared" si="0"/>
        <v>0</v>
      </c>
      <c r="J39" s="17">
        <f t="shared" si="0"/>
        <v>0</v>
      </c>
      <c r="K39" s="17">
        <f t="shared" si="0"/>
        <v>0</v>
      </c>
    </row>
    <row r="40" spans="5:7" ht="12.75">
      <c r="E40" s="17">
        <v>100000</v>
      </c>
      <c r="G40" s="17">
        <v>11400000</v>
      </c>
    </row>
    <row r="41" spans="5:7" ht="12.75">
      <c r="E41" s="17">
        <f>SUM(E35:E40)</f>
        <v>6150000</v>
      </c>
      <c r="G41" s="17">
        <f>SUM(G39:G40)</f>
        <v>22146478</v>
      </c>
    </row>
    <row r="44" ht="12.75">
      <c r="B44" s="17">
        <v>6333608</v>
      </c>
    </row>
    <row r="45" ht="12.75">
      <c r="B45" s="17">
        <v>16516560</v>
      </c>
    </row>
    <row r="46" ht="12.75">
      <c r="B46" s="17">
        <v>22146478</v>
      </c>
    </row>
    <row r="47" ht="12.75">
      <c r="B47" s="17">
        <v>480000</v>
      </c>
    </row>
    <row r="48" ht="12.75">
      <c r="B48" s="17">
        <f>SUM(B44:B47)</f>
        <v>45476646</v>
      </c>
    </row>
    <row r="49" ht="12.75">
      <c r="B49" s="17">
        <v>800000</v>
      </c>
    </row>
    <row r="50" ht="12.75">
      <c r="B50" s="17">
        <f>SUM(B48:B49)</f>
        <v>46276646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2014-06-20T08:37:40Z</cp:lastPrinted>
  <dcterms:created xsi:type="dcterms:W3CDTF">2008-12-18T08:04:44Z</dcterms:created>
  <dcterms:modified xsi:type="dcterms:W3CDTF">2014-08-04T10:56:50Z</dcterms:modified>
  <cp:category/>
  <cp:version/>
  <cp:contentType/>
  <cp:contentStatus/>
</cp:coreProperties>
</file>