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>
    <definedName name="_xlnm.Print_Area" localSheetId="0">'Klasicni'!$A$1:$S$115</definedName>
  </definedNames>
  <calcPr fullCalcOnLoad="1"/>
</workbook>
</file>

<file path=xl/sharedStrings.xml><?xml version="1.0" encoding="utf-8"?>
<sst xmlns="http://schemas.openxmlformats.org/spreadsheetml/2006/main" count="122" uniqueCount="108">
  <si>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</si>
  <si>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</si>
  <si>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</si>
  <si>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</si>
  <si>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</si>
  <si>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</si>
  <si>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</si>
  <si>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</si>
  <si>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</si>
  <si>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</si>
  <si>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</si>
  <si>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</si>
  <si>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</si>
  <si>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</si>
  <si>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</si>
  <si>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</si>
  <si>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</si>
  <si>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</si>
  <si>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</si>
  <si>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</si>
  <si>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</si>
  <si>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</si>
  <si>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</si>
  <si>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</si>
  <si>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</si>
  <si>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</si>
  <si>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</si>
  <si>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</si>
  <si>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</si>
  <si>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</si>
  <si>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</si>
  <si>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</si>
  <si>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</si>
  <si>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</si>
  <si>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</si>
  <si>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</si>
  <si>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</si>
  <si>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</si>
  <si>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</si>
  <si>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</si>
  <si>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</si>
  <si>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</si>
  <si>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</si>
  <si>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</si>
  <si>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</si>
  <si>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 xml:space="preserve">Укупно за период од 01.01. до 31.12.2015.године </t>
  </si>
  <si>
    <t>Остале дотације и трансфери</t>
  </si>
  <si>
    <t>Телефон,телекс и телефакс</t>
  </si>
  <si>
    <t>Интернет и слично</t>
  </si>
  <si>
    <t>Услуге мобилног телефона</t>
  </si>
  <si>
    <t>Пошта</t>
  </si>
  <si>
    <t>Услуге за електричну енергију</t>
  </si>
  <si>
    <t>Централно грејање</t>
  </si>
  <si>
    <t>Услуге заштите имовине</t>
  </si>
  <si>
    <t>Одвоз отпада</t>
  </si>
  <si>
    <t>Услуге чишћења</t>
  </si>
  <si>
    <t>Осигурање остале дугорочне имовине</t>
  </si>
  <si>
    <t>Трошкови путовања у оквиру редовног рада</t>
  </si>
  <si>
    <t>Накнаде члановима управних,надзорних одбора и комисија</t>
  </si>
  <si>
    <t>Остале стручне услуге</t>
  </si>
  <si>
    <t>Бензин</t>
  </si>
  <si>
    <t>Уља и мазива</t>
  </si>
  <si>
    <t>Остали материјал за превозна средства</t>
  </si>
  <si>
    <t>Републичке таксе</t>
  </si>
  <si>
    <t>Општинске таксе</t>
  </si>
  <si>
    <t>Градске таксе</t>
  </si>
  <si>
    <t>Рачунарска опрема</t>
  </si>
  <si>
    <t>Текуће поправке и одржавање опреме за јавну безбедност</t>
  </si>
  <si>
    <t>Текуће поправке и одржавање производне,моторне, непокретне и немоторне опреме</t>
  </si>
  <si>
    <t>Механичке поправке</t>
  </si>
  <si>
    <t>Остале поправке и одржавање опреме за саобраћај</t>
  </si>
  <si>
    <t>Остале  дотације и трансфери</t>
  </si>
  <si>
    <t>Објављивање тендера и информативних огласа</t>
  </si>
  <si>
    <t>Медијске услуге радија и телевизије</t>
  </si>
  <si>
    <t>Услуге водовода и канализације</t>
  </si>
  <si>
    <t>Осигурање запослених у случају несреће на раду</t>
  </si>
  <si>
    <t>Здравствено осигурање запослених</t>
  </si>
  <si>
    <t xml:space="preserve">Остале поправке и одржавање административне опреме </t>
  </si>
  <si>
    <t>Остале компјутерске услуге</t>
  </si>
  <si>
    <t>Трошкови путовања уоквиру  редовног  рада</t>
  </si>
  <si>
    <t>Материјали за образовање и усавршавање запослених</t>
  </si>
  <si>
    <t>Канцеларијски материјал</t>
  </si>
  <si>
    <t>Остале  текуће дотације и трансфери</t>
  </si>
  <si>
    <t>Награде запосленима и остали посебни расходи</t>
  </si>
  <si>
    <t>Исплата накнада за време одсуствовања са посла на терет фондова</t>
  </si>
  <si>
    <t xml:space="preserve">Плате,додаци и накнаде запослених </t>
  </si>
  <si>
    <t>Трошкови платног промета и банкарских услуга</t>
  </si>
  <si>
    <t>Први квартал 2015</t>
  </si>
  <si>
    <t>Други  квартал 2015</t>
  </si>
  <si>
    <t>Трећи квартал 2015</t>
  </si>
  <si>
    <t>Четврти квартал 2015</t>
  </si>
  <si>
    <t>Остали трошкови превоза у оквиру редовног рада</t>
  </si>
  <si>
    <t>Kонтo</t>
  </si>
  <si>
    <t>Трошкови службених путовања</t>
  </si>
  <si>
    <t>Превоз у јавном саобраћају</t>
  </si>
  <si>
    <t>ПЛАН РАСХОДА И ИЗДАТАКА -КЛАСИЧАН ДЕО  ЗА ПЕРИОД ОД 01.01. ДО 31.12.2015.ГОДИНЕ</t>
  </si>
  <si>
    <t>Трошкови службених путовања у иностранство</t>
  </si>
  <si>
    <t>Трошкови дневница за службени пут  у иностранство</t>
  </si>
  <si>
    <t>Трошкови превоза за службени пут  у иностранство</t>
  </si>
  <si>
    <t>Трошкови смештаја за службени пут  у иностранство</t>
  </si>
  <si>
    <t>Остали трошкови  за пословна и путовања  у иностранство</t>
  </si>
  <si>
    <t>Осигурање возила</t>
  </si>
  <si>
    <t>Закуп имовине и опреме</t>
  </si>
  <si>
    <t>Закуп осталог простора</t>
  </si>
  <si>
    <t xml:space="preserve">Приходи из буџета за период од 01.01. до 31.12.2015.године </t>
  </si>
  <si>
    <t xml:space="preserve">Меморандумске ставке за рефундацију расхода за период од 01.01. до 31.12.2015.године </t>
  </si>
  <si>
    <t>Табела 4.1.2.</t>
  </si>
  <si>
    <t>Боловање преко 30 дана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</si>
</sst>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2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wrapText="1"/>
    </xf>
    <xf numFmtId="4" fontId="9" fillId="32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" fontId="1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/>
    </xf>
    <xf numFmtId="4" fontId="11" fillId="32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14" fillId="32" borderId="0" xfId="0" applyFont="1" applyFill="1" applyAlignment="1">
      <alignment/>
    </xf>
    <xf numFmtId="4" fontId="1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tabSelected="1" view="pageBreakPreview" zoomScale="75" zoomScaleSheetLayoutView="75" zoomScalePageLayoutView="0" workbookViewId="0" topLeftCell="A14">
      <selection activeCell="M20" sqref="M20"/>
    </sheetView>
  </sheetViews>
  <sheetFormatPr defaultColWidth="9.140625" defaultRowHeight="12.75"/>
  <cols>
    <col min="1" max="1" width="13.00390625" style="16" customWidth="1"/>
    <col min="2" max="2" width="47.140625" style="9" customWidth="1"/>
    <col min="3" max="3" width="20.8515625" style="10" hidden="1" customWidth="1"/>
    <col min="4" max="4" width="19.57421875" style="10" hidden="1" customWidth="1"/>
    <col min="5" max="5" width="20.00390625" style="10" customWidth="1"/>
    <col min="6" max="9" width="20.00390625" style="10" hidden="1" customWidth="1"/>
    <col min="10" max="10" width="24.140625" style="10" customWidth="1"/>
    <col min="11" max="11" width="23.8515625" style="10" customWidth="1"/>
  </cols>
  <sheetData>
    <row r="1" ht="20.25" customHeight="1"/>
    <row r="2" ht="20.25" customHeight="1">
      <c r="A2" s="17" t="s">
        <v>106</v>
      </c>
    </row>
    <row r="3" spans="1:11" s="7" customFormat="1" ht="36.75" customHeight="1">
      <c r="A3" s="16"/>
      <c r="B3" s="37" t="s">
        <v>95</v>
      </c>
      <c r="C3" s="10"/>
      <c r="D3" s="10"/>
      <c r="E3" s="10"/>
      <c r="F3" s="10"/>
      <c r="G3" s="10"/>
      <c r="H3" s="10"/>
      <c r="I3" s="10"/>
      <c r="J3" s="10"/>
      <c r="K3" s="10"/>
    </row>
    <row r="4" ht="21.75" customHeight="1"/>
    <row r="5" spans="1:12" s="3" customFormat="1" ht="99" customHeight="1">
      <c r="A5" s="23" t="s">
        <v>92</v>
      </c>
      <c r="B5" s="24" t="s">
        <v>12</v>
      </c>
      <c r="C5" s="25" t="s">
        <v>43</v>
      </c>
      <c r="D5" s="25" t="s">
        <v>44</v>
      </c>
      <c r="E5" s="25" t="s">
        <v>104</v>
      </c>
      <c r="F5" s="25" t="s">
        <v>87</v>
      </c>
      <c r="G5" s="25" t="s">
        <v>88</v>
      </c>
      <c r="H5" s="25" t="s">
        <v>89</v>
      </c>
      <c r="I5" s="25" t="s">
        <v>90</v>
      </c>
      <c r="J5" s="25" t="s">
        <v>105</v>
      </c>
      <c r="K5" s="25" t="s">
        <v>45</v>
      </c>
      <c r="L5" s="57"/>
    </row>
    <row r="6" spans="1:11" s="3" customFormat="1" ht="34.5" customHeight="1">
      <c r="A6" s="33">
        <v>411000</v>
      </c>
      <c r="B6" s="34" t="s">
        <v>29</v>
      </c>
      <c r="C6" s="45">
        <f aca="true" t="shared" si="0" ref="C6:K7">SUM(C7)</f>
        <v>11650000</v>
      </c>
      <c r="D6" s="45">
        <f t="shared" si="0"/>
        <v>0</v>
      </c>
      <c r="E6" s="45">
        <f>SUM(E7)</f>
        <v>10870000</v>
      </c>
      <c r="F6" s="45">
        <f aca="true" t="shared" si="1" ref="F6:K6">SUM(F7)</f>
        <v>2546000</v>
      </c>
      <c r="G6" s="45">
        <f t="shared" si="1"/>
        <v>2755000</v>
      </c>
      <c r="H6" s="45">
        <f t="shared" si="1"/>
        <v>2824000</v>
      </c>
      <c r="I6" s="45">
        <f t="shared" si="1"/>
        <v>2745000</v>
      </c>
      <c r="J6" s="45">
        <f t="shared" si="1"/>
        <v>0</v>
      </c>
      <c r="K6" s="45">
        <f t="shared" si="1"/>
        <v>10870000</v>
      </c>
    </row>
    <row r="7" spans="1:11" s="44" customFormat="1" ht="34.5" customHeight="1">
      <c r="A7" s="41">
        <v>411100</v>
      </c>
      <c r="B7" s="42" t="s">
        <v>85</v>
      </c>
      <c r="C7" s="47">
        <f t="shared" si="0"/>
        <v>11650000</v>
      </c>
      <c r="D7" s="47">
        <f t="shared" si="0"/>
        <v>0</v>
      </c>
      <c r="E7" s="47">
        <f>SUM(E8)</f>
        <v>10870000</v>
      </c>
      <c r="F7" s="47">
        <f t="shared" si="0"/>
        <v>2546000</v>
      </c>
      <c r="G7" s="47">
        <f t="shared" si="0"/>
        <v>2755000</v>
      </c>
      <c r="H7" s="47">
        <f t="shared" si="0"/>
        <v>2824000</v>
      </c>
      <c r="I7" s="47">
        <f t="shared" si="0"/>
        <v>2745000</v>
      </c>
      <c r="J7" s="47">
        <f t="shared" si="0"/>
        <v>0</v>
      </c>
      <c r="K7" s="47">
        <f t="shared" si="0"/>
        <v>10870000</v>
      </c>
    </row>
    <row r="8" spans="1:11" s="4" customFormat="1" ht="36" customHeight="1">
      <c r="A8" s="29">
        <v>411111</v>
      </c>
      <c r="B8" s="30" t="s">
        <v>29</v>
      </c>
      <c r="C8" s="46">
        <v>11650000</v>
      </c>
      <c r="D8" s="46">
        <v>0</v>
      </c>
      <c r="E8" s="46">
        <f>SUM(F8:I8)</f>
        <v>10870000</v>
      </c>
      <c r="F8" s="46">
        <v>2546000</v>
      </c>
      <c r="G8" s="46">
        <v>2755000</v>
      </c>
      <c r="H8" s="46">
        <v>2824000</v>
      </c>
      <c r="I8" s="46">
        <v>2745000</v>
      </c>
      <c r="J8" s="46">
        <v>0</v>
      </c>
      <c r="K8" s="46">
        <f>SUM(E8+J8)</f>
        <v>10870000</v>
      </c>
    </row>
    <row r="9" spans="1:11" s="4" customFormat="1" ht="30" customHeight="1">
      <c r="A9" s="26">
        <v>412000</v>
      </c>
      <c r="B9" s="27" t="s">
        <v>0</v>
      </c>
      <c r="C9" s="28">
        <f>SUM(C11:C15)</f>
        <v>2090000</v>
      </c>
      <c r="D9" s="28">
        <f>SUM(D11:D15)</f>
        <v>0</v>
      </c>
      <c r="E9" s="52">
        <f>SUM(E10+E12+E14)</f>
        <v>2108000</v>
      </c>
      <c r="F9" s="52">
        <f aca="true" t="shared" si="2" ref="F9:K9">SUM(F10+F12+F14)</f>
        <v>458000</v>
      </c>
      <c r="G9" s="52">
        <f t="shared" si="2"/>
        <v>543000</v>
      </c>
      <c r="H9" s="52">
        <f t="shared" si="2"/>
        <v>564000</v>
      </c>
      <c r="I9" s="52">
        <f t="shared" si="2"/>
        <v>543000</v>
      </c>
      <c r="J9" s="52">
        <f t="shared" si="2"/>
        <v>0</v>
      </c>
      <c r="K9" s="52">
        <f t="shared" si="2"/>
        <v>2108000</v>
      </c>
    </row>
    <row r="10" spans="1:11" s="4" customFormat="1" ht="30" customHeight="1">
      <c r="A10" s="26">
        <v>412100</v>
      </c>
      <c r="B10" s="50" t="s">
        <v>39</v>
      </c>
      <c r="C10" s="28"/>
      <c r="D10" s="28"/>
      <c r="E10" s="52">
        <f>SUM(E11)</f>
        <v>1396000</v>
      </c>
      <c r="F10" s="52">
        <f aca="true" t="shared" si="3" ref="F10:K10">SUM(F11)</f>
        <v>306000</v>
      </c>
      <c r="G10" s="52">
        <f t="shared" si="3"/>
        <v>360000</v>
      </c>
      <c r="H10" s="52">
        <f t="shared" si="3"/>
        <v>370000</v>
      </c>
      <c r="I10" s="52">
        <f t="shared" si="3"/>
        <v>360000</v>
      </c>
      <c r="J10" s="52">
        <f t="shared" si="3"/>
        <v>0</v>
      </c>
      <c r="K10" s="52">
        <f t="shared" si="3"/>
        <v>1396000</v>
      </c>
    </row>
    <row r="11" spans="1:11" s="4" customFormat="1" ht="30" customHeight="1">
      <c r="A11" s="29">
        <v>412111</v>
      </c>
      <c r="B11" s="30" t="s">
        <v>39</v>
      </c>
      <c r="C11" s="31">
        <v>1400000</v>
      </c>
      <c r="D11" s="31">
        <v>0</v>
      </c>
      <c r="E11" s="31">
        <f>SUM(F11:I11)</f>
        <v>1396000</v>
      </c>
      <c r="F11" s="31">
        <v>306000</v>
      </c>
      <c r="G11" s="31">
        <v>360000</v>
      </c>
      <c r="H11" s="31">
        <v>370000</v>
      </c>
      <c r="I11" s="31">
        <v>360000</v>
      </c>
      <c r="J11" s="31">
        <v>0</v>
      </c>
      <c r="K11" s="31">
        <f>SUM(E11+J11)</f>
        <v>1396000</v>
      </c>
    </row>
    <row r="12" spans="1:11" s="4" customFormat="1" ht="30" customHeight="1">
      <c r="A12" s="48">
        <v>412200</v>
      </c>
      <c r="B12" s="50" t="s">
        <v>40</v>
      </c>
      <c r="C12" s="49"/>
      <c r="D12" s="49"/>
      <c r="E12" s="52">
        <f>SUM(E13)</f>
        <v>622000</v>
      </c>
      <c r="F12" s="52">
        <f aca="true" t="shared" si="4" ref="F12:K12">SUM(F13)</f>
        <v>132000</v>
      </c>
      <c r="G12" s="52">
        <f t="shared" si="4"/>
        <v>160000</v>
      </c>
      <c r="H12" s="52">
        <f t="shared" si="4"/>
        <v>170000</v>
      </c>
      <c r="I12" s="52">
        <f t="shared" si="4"/>
        <v>160000</v>
      </c>
      <c r="J12" s="52">
        <f t="shared" si="4"/>
        <v>0</v>
      </c>
      <c r="K12" s="52">
        <f t="shared" si="4"/>
        <v>622000</v>
      </c>
    </row>
    <row r="13" spans="1:11" s="4" customFormat="1" ht="30" customHeight="1">
      <c r="A13" s="29">
        <v>412211</v>
      </c>
      <c r="B13" s="30" t="s">
        <v>40</v>
      </c>
      <c r="C13" s="31">
        <v>601000</v>
      </c>
      <c r="D13" s="31">
        <v>0</v>
      </c>
      <c r="E13" s="31">
        <f>SUM(F13:I13)</f>
        <v>622000</v>
      </c>
      <c r="F13" s="31">
        <v>132000</v>
      </c>
      <c r="G13" s="31">
        <v>160000</v>
      </c>
      <c r="H13" s="31">
        <v>170000</v>
      </c>
      <c r="I13" s="31">
        <v>160000</v>
      </c>
      <c r="J13" s="31">
        <v>0</v>
      </c>
      <c r="K13" s="31">
        <f>SUM(E13+J13)</f>
        <v>622000</v>
      </c>
    </row>
    <row r="14" spans="1:11" s="4" customFormat="1" ht="30" customHeight="1">
      <c r="A14" s="51">
        <v>412300</v>
      </c>
      <c r="B14" s="50" t="s">
        <v>41</v>
      </c>
      <c r="C14" s="52"/>
      <c r="D14" s="52"/>
      <c r="E14" s="52">
        <f>SUM(E15)</f>
        <v>90000</v>
      </c>
      <c r="F14" s="52">
        <f aca="true" t="shared" si="5" ref="F14:K14">SUM(F15)</f>
        <v>20000</v>
      </c>
      <c r="G14" s="52">
        <f t="shared" si="5"/>
        <v>23000</v>
      </c>
      <c r="H14" s="52">
        <f t="shared" si="5"/>
        <v>24000</v>
      </c>
      <c r="I14" s="52">
        <f t="shared" si="5"/>
        <v>23000</v>
      </c>
      <c r="J14" s="52">
        <f t="shared" si="5"/>
        <v>0</v>
      </c>
      <c r="K14" s="52">
        <f t="shared" si="5"/>
        <v>90000</v>
      </c>
    </row>
    <row r="15" spans="1:11" s="4" customFormat="1" ht="30" customHeight="1">
      <c r="A15" s="29">
        <v>412311</v>
      </c>
      <c r="B15" s="30" t="s">
        <v>41</v>
      </c>
      <c r="C15" s="31">
        <v>89000</v>
      </c>
      <c r="D15" s="31">
        <v>0</v>
      </c>
      <c r="E15" s="31">
        <f>SUM(F15:I15)</f>
        <v>90000</v>
      </c>
      <c r="F15" s="31">
        <v>20000</v>
      </c>
      <c r="G15" s="31">
        <v>23000</v>
      </c>
      <c r="H15" s="31">
        <v>24000</v>
      </c>
      <c r="I15" s="31">
        <v>23000</v>
      </c>
      <c r="J15" s="31">
        <v>0</v>
      </c>
      <c r="K15" s="31">
        <f>SUM(E15+J15)</f>
        <v>90000</v>
      </c>
    </row>
    <row r="16" spans="1:11" s="4" customFormat="1" ht="22.5" customHeight="1">
      <c r="A16" s="26">
        <v>413000</v>
      </c>
      <c r="B16" s="27" t="s">
        <v>1</v>
      </c>
      <c r="C16" s="28">
        <f>SUM(C18)</f>
        <v>60000</v>
      </c>
      <c r="D16" s="28">
        <v>0</v>
      </c>
      <c r="E16" s="28">
        <f>SUM(E17)</f>
        <v>60000</v>
      </c>
      <c r="F16" s="28">
        <f aca="true" t="shared" si="6" ref="F16:K16">SUM(F17)</f>
        <v>0</v>
      </c>
      <c r="G16" s="28">
        <f t="shared" si="6"/>
        <v>0</v>
      </c>
      <c r="H16" s="28">
        <f t="shared" si="6"/>
        <v>0</v>
      </c>
      <c r="I16" s="28">
        <f t="shared" si="6"/>
        <v>60000</v>
      </c>
      <c r="J16" s="28">
        <f t="shared" si="6"/>
        <v>0</v>
      </c>
      <c r="K16" s="28">
        <f t="shared" si="6"/>
        <v>60000</v>
      </c>
    </row>
    <row r="17" spans="1:11" s="8" customFormat="1" ht="22.5" customHeight="1">
      <c r="A17" s="41">
        <v>413100</v>
      </c>
      <c r="B17" s="42" t="s">
        <v>1</v>
      </c>
      <c r="C17" s="43">
        <f>SUM(C18)</f>
        <v>60000</v>
      </c>
      <c r="D17" s="43">
        <f>SUM(D18)</f>
        <v>0</v>
      </c>
      <c r="E17" s="43">
        <f>SUM(E18)</f>
        <v>60000</v>
      </c>
      <c r="F17" s="43">
        <f aca="true" t="shared" si="7" ref="F17:K17">SUM(F18)</f>
        <v>0</v>
      </c>
      <c r="G17" s="43">
        <f t="shared" si="7"/>
        <v>0</v>
      </c>
      <c r="H17" s="43">
        <f t="shared" si="7"/>
        <v>0</v>
      </c>
      <c r="I17" s="43">
        <f t="shared" si="7"/>
        <v>60000</v>
      </c>
      <c r="J17" s="43">
        <f t="shared" si="7"/>
        <v>0</v>
      </c>
      <c r="K17" s="43">
        <f t="shared" si="7"/>
        <v>60000</v>
      </c>
    </row>
    <row r="18" spans="1:11" s="4" customFormat="1" ht="22.5" customHeight="1">
      <c r="A18" s="29">
        <v>413142</v>
      </c>
      <c r="B18" s="30" t="s">
        <v>30</v>
      </c>
      <c r="C18" s="31">
        <v>60000</v>
      </c>
      <c r="D18" s="31">
        <v>0</v>
      </c>
      <c r="E18" s="31">
        <f>SUM(F18:I18)</f>
        <v>60000</v>
      </c>
      <c r="F18" s="31">
        <v>0</v>
      </c>
      <c r="G18" s="31">
        <v>0</v>
      </c>
      <c r="H18" s="31">
        <v>0</v>
      </c>
      <c r="I18" s="31">
        <v>60000</v>
      </c>
      <c r="J18" s="31">
        <v>0</v>
      </c>
      <c r="K18" s="31">
        <f>SUM(E18+J18)</f>
        <v>60000</v>
      </c>
    </row>
    <row r="19" spans="1:11" s="4" customFormat="1" ht="22.5" customHeight="1">
      <c r="A19" s="26">
        <v>414000</v>
      </c>
      <c r="B19" s="27" t="s">
        <v>2</v>
      </c>
      <c r="C19" s="28">
        <f>SUM(C21:C21)</f>
        <v>80000</v>
      </c>
      <c r="D19" s="28">
        <f>SUM(D21:D21)</f>
        <v>500000</v>
      </c>
      <c r="E19" s="28">
        <f>SUM(E20)</f>
        <v>320000</v>
      </c>
      <c r="F19" s="28">
        <f aca="true" t="shared" si="8" ref="F19:K19">SUM(F20)</f>
        <v>0</v>
      </c>
      <c r="G19" s="28">
        <f t="shared" si="8"/>
        <v>0</v>
      </c>
      <c r="H19" s="28">
        <f t="shared" si="8"/>
        <v>200000</v>
      </c>
      <c r="I19" s="28">
        <f t="shared" si="8"/>
        <v>200000</v>
      </c>
      <c r="J19" s="28">
        <f t="shared" si="8"/>
        <v>500000</v>
      </c>
      <c r="K19" s="28">
        <f t="shared" si="8"/>
        <v>820000</v>
      </c>
    </row>
    <row r="20" spans="1:11" s="4" customFormat="1" ht="30.75" customHeight="1">
      <c r="A20" s="41">
        <v>414100</v>
      </c>
      <c r="B20" s="42" t="s">
        <v>84</v>
      </c>
      <c r="C20" s="43">
        <f>SUM(C21)</f>
        <v>80000</v>
      </c>
      <c r="D20" s="43">
        <f>SUM(D21)</f>
        <v>500000</v>
      </c>
      <c r="E20" s="43">
        <f>SUM(E21+E22)</f>
        <v>320000</v>
      </c>
      <c r="F20" s="43">
        <f aca="true" t="shared" si="9" ref="F20:K20">SUM(F21+F22)</f>
        <v>0</v>
      </c>
      <c r="G20" s="43">
        <f t="shared" si="9"/>
        <v>0</v>
      </c>
      <c r="H20" s="43">
        <f t="shared" si="9"/>
        <v>200000</v>
      </c>
      <c r="I20" s="43">
        <f t="shared" si="9"/>
        <v>200000</v>
      </c>
      <c r="J20" s="43">
        <f t="shared" si="9"/>
        <v>500000</v>
      </c>
      <c r="K20" s="43">
        <f t="shared" si="9"/>
        <v>820000</v>
      </c>
    </row>
    <row r="21" spans="1:11" s="4" customFormat="1" ht="22.5" customHeight="1">
      <c r="A21" s="29">
        <v>414111</v>
      </c>
      <c r="B21" s="30" t="s">
        <v>31</v>
      </c>
      <c r="C21" s="31">
        <v>80000</v>
      </c>
      <c r="D21" s="31">
        <v>500000</v>
      </c>
      <c r="E21" s="53">
        <v>320000</v>
      </c>
      <c r="F21" s="31">
        <v>0</v>
      </c>
      <c r="G21" s="31">
        <v>0</v>
      </c>
      <c r="H21" s="31">
        <v>200000</v>
      </c>
      <c r="I21" s="31">
        <v>200000</v>
      </c>
      <c r="J21" s="31">
        <v>320000</v>
      </c>
      <c r="K21" s="31">
        <f>SUM(E21+J21)</f>
        <v>640000</v>
      </c>
    </row>
    <row r="22" spans="1:11" s="4" customFormat="1" ht="22.5" customHeight="1">
      <c r="A22" s="29">
        <v>414121</v>
      </c>
      <c r="B22" s="30" t="s">
        <v>107</v>
      </c>
      <c r="C22" s="31"/>
      <c r="D22" s="31"/>
      <c r="E22" s="53">
        <v>0</v>
      </c>
      <c r="F22" s="31"/>
      <c r="G22" s="31"/>
      <c r="H22" s="31"/>
      <c r="I22" s="31"/>
      <c r="J22" s="31">
        <v>180000</v>
      </c>
      <c r="K22" s="31">
        <f>SUM(E22+J22)</f>
        <v>180000</v>
      </c>
    </row>
    <row r="23" spans="1:11" s="4" customFormat="1" ht="22.5" customHeight="1">
      <c r="A23" s="26">
        <v>415000</v>
      </c>
      <c r="B23" s="27" t="s">
        <v>3</v>
      </c>
      <c r="C23" s="28">
        <f>SUM(C25)</f>
        <v>320000</v>
      </c>
      <c r="D23" s="28">
        <f>SUM(D25)</f>
        <v>0</v>
      </c>
      <c r="E23" s="28">
        <f>SUM(E24)</f>
        <v>394000</v>
      </c>
      <c r="F23" s="28">
        <f aca="true" t="shared" si="10" ref="F23:K23">SUM(F24)</f>
        <v>94000</v>
      </c>
      <c r="G23" s="28">
        <f t="shared" si="10"/>
        <v>100000</v>
      </c>
      <c r="H23" s="28">
        <f t="shared" si="10"/>
        <v>100000</v>
      </c>
      <c r="I23" s="28">
        <f t="shared" si="10"/>
        <v>100000</v>
      </c>
      <c r="J23" s="28">
        <f t="shared" si="10"/>
        <v>0</v>
      </c>
      <c r="K23" s="28">
        <f t="shared" si="10"/>
        <v>394000</v>
      </c>
    </row>
    <row r="24" spans="1:11" s="8" customFormat="1" ht="22.5" customHeight="1">
      <c r="A24" s="41">
        <v>415100</v>
      </c>
      <c r="B24" s="42" t="s">
        <v>3</v>
      </c>
      <c r="C24" s="43">
        <f>SUM(C25)</f>
        <v>320000</v>
      </c>
      <c r="D24" s="43">
        <f>SUM(D25)</f>
        <v>0</v>
      </c>
      <c r="E24" s="43">
        <f>SUM(E25)</f>
        <v>394000</v>
      </c>
      <c r="F24" s="43">
        <f aca="true" t="shared" si="11" ref="F24:K24">SUM(F25)</f>
        <v>94000</v>
      </c>
      <c r="G24" s="43">
        <f t="shared" si="11"/>
        <v>100000</v>
      </c>
      <c r="H24" s="43">
        <f t="shared" si="11"/>
        <v>100000</v>
      </c>
      <c r="I24" s="43">
        <f t="shared" si="11"/>
        <v>100000</v>
      </c>
      <c r="J24" s="43">
        <f t="shared" si="11"/>
        <v>0</v>
      </c>
      <c r="K24" s="43">
        <f t="shared" si="11"/>
        <v>394000</v>
      </c>
    </row>
    <row r="25" spans="1:11" ht="36" customHeight="1">
      <c r="A25" s="20">
        <v>415112</v>
      </c>
      <c r="B25" s="21" t="s">
        <v>32</v>
      </c>
      <c r="C25" s="22">
        <v>320000</v>
      </c>
      <c r="D25" s="22">
        <v>0</v>
      </c>
      <c r="E25" s="22">
        <f>SUM(F25:I25)</f>
        <v>394000</v>
      </c>
      <c r="F25" s="22">
        <v>94000</v>
      </c>
      <c r="G25" s="22">
        <v>100000</v>
      </c>
      <c r="H25" s="22">
        <v>100000</v>
      </c>
      <c r="I25" s="22">
        <v>100000</v>
      </c>
      <c r="J25" s="22">
        <v>0</v>
      </c>
      <c r="K25" s="22">
        <f>SUM(E25+J25)</f>
        <v>394000</v>
      </c>
    </row>
    <row r="26" spans="1:11" s="4" customFormat="1" ht="29.25" customHeight="1">
      <c r="A26" s="26">
        <v>416000</v>
      </c>
      <c r="B26" s="27" t="s">
        <v>4</v>
      </c>
      <c r="C26" s="28">
        <f>SUM(C28:C28)</f>
        <v>390000</v>
      </c>
      <c r="D26" s="28">
        <f>SUM(D28:D28)</f>
        <v>0</v>
      </c>
      <c r="E26" s="28">
        <f>SUM(E27)</f>
        <v>390000</v>
      </c>
      <c r="F26" s="28">
        <f aca="true" t="shared" si="12" ref="F26:K27">SUM(F27)</f>
        <v>95000</v>
      </c>
      <c r="G26" s="28">
        <f t="shared" si="12"/>
        <v>97000</v>
      </c>
      <c r="H26" s="28">
        <f t="shared" si="12"/>
        <v>99000</v>
      </c>
      <c r="I26" s="28">
        <f t="shared" si="12"/>
        <v>99000</v>
      </c>
      <c r="J26" s="28">
        <f t="shared" si="12"/>
        <v>0</v>
      </c>
      <c r="K26" s="28">
        <f t="shared" si="12"/>
        <v>390000</v>
      </c>
    </row>
    <row r="27" spans="1:11" s="4" customFormat="1" ht="34.5" customHeight="1">
      <c r="A27" s="41">
        <v>416100</v>
      </c>
      <c r="B27" s="42" t="s">
        <v>83</v>
      </c>
      <c r="C27" s="43">
        <f>SUM(C28)</f>
        <v>390000</v>
      </c>
      <c r="D27" s="43">
        <f>SUM(D28)</f>
        <v>0</v>
      </c>
      <c r="E27" s="43">
        <f>SUM(E28)</f>
        <v>390000</v>
      </c>
      <c r="F27" s="43">
        <f t="shared" si="12"/>
        <v>95000</v>
      </c>
      <c r="G27" s="43">
        <f t="shared" si="12"/>
        <v>97000</v>
      </c>
      <c r="H27" s="43">
        <f t="shared" si="12"/>
        <v>99000</v>
      </c>
      <c r="I27" s="43">
        <f t="shared" si="12"/>
        <v>99000</v>
      </c>
      <c r="J27" s="43">
        <f t="shared" si="12"/>
        <v>0</v>
      </c>
      <c r="K27" s="43">
        <f t="shared" si="12"/>
        <v>390000</v>
      </c>
    </row>
    <row r="28" spans="1:11" ht="36" customHeight="1">
      <c r="A28" s="20">
        <v>416131</v>
      </c>
      <c r="B28" s="21" t="s">
        <v>33</v>
      </c>
      <c r="C28" s="22">
        <v>390000</v>
      </c>
      <c r="D28" s="22">
        <v>0</v>
      </c>
      <c r="E28" s="22">
        <f>SUM(F28:I28)</f>
        <v>390000</v>
      </c>
      <c r="F28" s="22">
        <v>95000</v>
      </c>
      <c r="G28" s="22">
        <v>97000</v>
      </c>
      <c r="H28" s="22">
        <v>99000</v>
      </c>
      <c r="I28" s="22">
        <v>99000</v>
      </c>
      <c r="J28" s="22">
        <v>0</v>
      </c>
      <c r="K28" s="22">
        <f>SUM(E28+J28)</f>
        <v>390000</v>
      </c>
    </row>
    <row r="29" spans="1:11" s="4" customFormat="1" ht="22.5" customHeight="1">
      <c r="A29" s="26">
        <v>421000</v>
      </c>
      <c r="B29" s="27" t="s">
        <v>5</v>
      </c>
      <c r="C29" s="28">
        <f>SUM(C31+C32+C35+C40+C45+C52)</f>
        <v>1530000</v>
      </c>
      <c r="D29" s="28">
        <f>SUM(D31:D53)</f>
        <v>0</v>
      </c>
      <c r="E29" s="28">
        <f>SUM(E30+E32+E35+E40+E45+E50+E52)</f>
        <v>1752500</v>
      </c>
      <c r="F29" s="28">
        <f aca="true" t="shared" si="13" ref="F29:K29">SUM(F30+F32+F35+F40+F45+F50+F52)</f>
        <v>276700</v>
      </c>
      <c r="G29" s="28">
        <f t="shared" si="13"/>
        <v>462600</v>
      </c>
      <c r="H29" s="28">
        <f t="shared" si="13"/>
        <v>458600</v>
      </c>
      <c r="I29" s="28">
        <f t="shared" si="13"/>
        <v>497800</v>
      </c>
      <c r="J29" s="28">
        <f t="shared" si="13"/>
        <v>0</v>
      </c>
      <c r="K29" s="28">
        <f t="shared" si="13"/>
        <v>1752500</v>
      </c>
    </row>
    <row r="30" spans="1:11" s="8" customFormat="1" ht="33" customHeight="1">
      <c r="A30" s="41">
        <v>421100</v>
      </c>
      <c r="B30" s="40" t="s">
        <v>86</v>
      </c>
      <c r="C30" s="43">
        <f>SUM(C31)</f>
        <v>150000</v>
      </c>
      <c r="D30" s="43">
        <f>SUM(D31)</f>
        <v>0</v>
      </c>
      <c r="E30" s="43">
        <f>SUM(E31)</f>
        <v>150000</v>
      </c>
      <c r="F30" s="43">
        <f aca="true" t="shared" si="14" ref="F30:K30">SUM(F31)</f>
        <v>35000</v>
      </c>
      <c r="G30" s="43">
        <f t="shared" si="14"/>
        <v>20000</v>
      </c>
      <c r="H30" s="43">
        <f t="shared" si="14"/>
        <v>45000</v>
      </c>
      <c r="I30" s="43">
        <f t="shared" si="14"/>
        <v>45000</v>
      </c>
      <c r="J30" s="43">
        <f t="shared" si="14"/>
        <v>0</v>
      </c>
      <c r="K30" s="43">
        <f t="shared" si="14"/>
        <v>150000</v>
      </c>
    </row>
    <row r="31" spans="1:11" ht="22.5" customHeight="1">
      <c r="A31" s="20">
        <v>421111</v>
      </c>
      <c r="B31" s="21" t="s">
        <v>34</v>
      </c>
      <c r="C31" s="22">
        <v>150000</v>
      </c>
      <c r="D31" s="22">
        <v>0</v>
      </c>
      <c r="E31" s="22">
        <v>150000</v>
      </c>
      <c r="F31" s="22">
        <v>35000</v>
      </c>
      <c r="G31" s="22">
        <v>20000</v>
      </c>
      <c r="H31" s="22">
        <v>45000</v>
      </c>
      <c r="I31" s="22">
        <v>45000</v>
      </c>
      <c r="J31" s="22">
        <v>0</v>
      </c>
      <c r="K31" s="53">
        <f aca="true" t="shared" si="15" ref="K31:K53">SUM(E31+J31)</f>
        <v>150000</v>
      </c>
    </row>
    <row r="32" spans="1:11" ht="22.5" customHeight="1">
      <c r="A32" s="39">
        <v>421200</v>
      </c>
      <c r="B32" s="40" t="s">
        <v>35</v>
      </c>
      <c r="C32" s="38">
        <f>SUM(C33:C34)</f>
        <v>185000</v>
      </c>
      <c r="D32" s="38">
        <v>0</v>
      </c>
      <c r="E32" s="38">
        <f>SUM(E33:E34)</f>
        <v>185000</v>
      </c>
      <c r="F32" s="38">
        <f aca="true" t="shared" si="16" ref="F32:K32">SUM(F33:F34)</f>
        <v>42000</v>
      </c>
      <c r="G32" s="38">
        <f t="shared" si="16"/>
        <v>45000</v>
      </c>
      <c r="H32" s="38">
        <f t="shared" si="16"/>
        <v>45000</v>
      </c>
      <c r="I32" s="38">
        <f t="shared" si="16"/>
        <v>53000</v>
      </c>
      <c r="J32" s="38">
        <f t="shared" si="16"/>
        <v>0</v>
      </c>
      <c r="K32" s="38">
        <f t="shared" si="16"/>
        <v>185000</v>
      </c>
    </row>
    <row r="33" spans="1:11" ht="22.5" customHeight="1">
      <c r="A33" s="20">
        <v>421211</v>
      </c>
      <c r="B33" s="21" t="s">
        <v>51</v>
      </c>
      <c r="C33" s="22">
        <v>142000</v>
      </c>
      <c r="D33" s="22">
        <v>0</v>
      </c>
      <c r="E33" s="22">
        <f aca="true" t="shared" si="17" ref="E33:E38">SUM(F33:I33)</f>
        <v>142000</v>
      </c>
      <c r="F33" s="22">
        <v>31500</v>
      </c>
      <c r="G33" s="22">
        <v>34500</v>
      </c>
      <c r="H33" s="22">
        <v>34500</v>
      </c>
      <c r="I33" s="22">
        <v>41500</v>
      </c>
      <c r="J33" s="22">
        <v>0</v>
      </c>
      <c r="K33" s="53">
        <f t="shared" si="15"/>
        <v>142000</v>
      </c>
    </row>
    <row r="34" spans="1:11" ht="22.5" customHeight="1">
      <c r="A34" s="20">
        <v>421225</v>
      </c>
      <c r="B34" s="21" t="s">
        <v>52</v>
      </c>
      <c r="C34" s="22">
        <v>43000</v>
      </c>
      <c r="D34" s="22">
        <v>0</v>
      </c>
      <c r="E34" s="22">
        <f t="shared" si="17"/>
        <v>43000</v>
      </c>
      <c r="F34" s="22">
        <v>10500</v>
      </c>
      <c r="G34" s="22">
        <v>10500</v>
      </c>
      <c r="H34" s="22">
        <v>10500</v>
      </c>
      <c r="I34" s="22">
        <v>11500</v>
      </c>
      <c r="J34" s="22">
        <v>0</v>
      </c>
      <c r="K34" s="53">
        <f t="shared" si="15"/>
        <v>43000</v>
      </c>
    </row>
    <row r="35" spans="1:11" ht="22.5" customHeight="1">
      <c r="A35" s="39">
        <v>421300</v>
      </c>
      <c r="B35" s="40" t="s">
        <v>36</v>
      </c>
      <c r="C35" s="38">
        <f>SUM(C36:C39)</f>
        <v>410000</v>
      </c>
      <c r="D35" s="38">
        <v>0</v>
      </c>
      <c r="E35" s="38">
        <f>SUM(E36:E39)</f>
        <v>508500</v>
      </c>
      <c r="F35" s="38">
        <f aca="true" t="shared" si="18" ref="F35:K35">SUM(F36:F39)</f>
        <v>80500</v>
      </c>
      <c r="G35" s="38">
        <f t="shared" si="18"/>
        <v>144000</v>
      </c>
      <c r="H35" s="38">
        <f t="shared" si="18"/>
        <v>135000</v>
      </c>
      <c r="I35" s="38">
        <f t="shared" si="18"/>
        <v>135000</v>
      </c>
      <c r="J35" s="38">
        <f t="shared" si="18"/>
        <v>0</v>
      </c>
      <c r="K35" s="38">
        <f t="shared" si="18"/>
        <v>508500</v>
      </c>
    </row>
    <row r="36" spans="1:11" ht="22.5" customHeight="1">
      <c r="A36" s="20">
        <v>421311</v>
      </c>
      <c r="B36" s="21" t="s">
        <v>74</v>
      </c>
      <c r="C36" s="22">
        <v>41000</v>
      </c>
      <c r="D36" s="22">
        <v>0</v>
      </c>
      <c r="E36" s="22">
        <f t="shared" si="17"/>
        <v>36500</v>
      </c>
      <c r="F36" s="22">
        <v>8000</v>
      </c>
      <c r="G36" s="22">
        <v>9500</v>
      </c>
      <c r="H36" s="22">
        <v>9500</v>
      </c>
      <c r="I36" s="22">
        <v>9500</v>
      </c>
      <c r="J36" s="22">
        <v>0</v>
      </c>
      <c r="K36" s="53">
        <f t="shared" si="15"/>
        <v>36500</v>
      </c>
    </row>
    <row r="37" spans="1:11" ht="22.5" customHeight="1">
      <c r="A37" s="20">
        <v>421323</v>
      </c>
      <c r="B37" s="21" t="s">
        <v>53</v>
      </c>
      <c r="C37" s="22">
        <v>52000</v>
      </c>
      <c r="D37" s="22">
        <v>0</v>
      </c>
      <c r="E37" s="22">
        <v>52000</v>
      </c>
      <c r="F37" s="22">
        <v>12000</v>
      </c>
      <c r="G37" s="22">
        <v>12000</v>
      </c>
      <c r="H37" s="22">
        <v>12000</v>
      </c>
      <c r="I37" s="22">
        <v>12000</v>
      </c>
      <c r="J37" s="22">
        <v>0</v>
      </c>
      <c r="K37" s="53">
        <f t="shared" si="15"/>
        <v>52000</v>
      </c>
    </row>
    <row r="38" spans="1:11" ht="22.5" customHeight="1">
      <c r="A38" s="20">
        <v>421324</v>
      </c>
      <c r="B38" s="21" t="s">
        <v>54</v>
      </c>
      <c r="C38" s="22">
        <v>14000</v>
      </c>
      <c r="D38" s="22">
        <v>0</v>
      </c>
      <c r="E38" s="22">
        <f t="shared" si="17"/>
        <v>12000</v>
      </c>
      <c r="F38" s="22">
        <v>2500</v>
      </c>
      <c r="G38" s="22">
        <v>2500</v>
      </c>
      <c r="H38" s="22">
        <v>3500</v>
      </c>
      <c r="I38" s="22">
        <v>3500</v>
      </c>
      <c r="J38" s="22">
        <v>0</v>
      </c>
      <c r="K38" s="53">
        <f t="shared" si="15"/>
        <v>12000</v>
      </c>
    </row>
    <row r="39" spans="1:11" ht="22.5" customHeight="1">
      <c r="A39" s="20">
        <v>421325</v>
      </c>
      <c r="B39" s="21" t="s">
        <v>55</v>
      </c>
      <c r="C39" s="22">
        <v>303000</v>
      </c>
      <c r="D39" s="22">
        <v>0</v>
      </c>
      <c r="E39" s="22">
        <v>408000</v>
      </c>
      <c r="F39" s="22">
        <v>58000</v>
      </c>
      <c r="G39" s="22">
        <v>120000</v>
      </c>
      <c r="H39" s="22">
        <v>110000</v>
      </c>
      <c r="I39" s="22">
        <v>110000</v>
      </c>
      <c r="J39" s="22">
        <v>0</v>
      </c>
      <c r="K39" s="53">
        <f t="shared" si="15"/>
        <v>408000</v>
      </c>
    </row>
    <row r="40" spans="1:11" ht="22.5" customHeight="1">
      <c r="A40" s="39">
        <v>421400</v>
      </c>
      <c r="B40" s="40" t="s">
        <v>37</v>
      </c>
      <c r="C40" s="38">
        <f>SUM(C41:C44)</f>
        <v>690000</v>
      </c>
      <c r="D40" s="38">
        <f>SUM(D41:D44)</f>
        <v>0</v>
      </c>
      <c r="E40" s="38">
        <f>SUM(E41:E44)</f>
        <v>708000</v>
      </c>
      <c r="F40" s="38">
        <f aca="true" t="shared" si="19" ref="F40:K40">SUM(F41:F44)</f>
        <v>119200</v>
      </c>
      <c r="G40" s="38">
        <f t="shared" si="19"/>
        <v>148600</v>
      </c>
      <c r="H40" s="38">
        <f t="shared" si="19"/>
        <v>193600</v>
      </c>
      <c r="I40" s="38">
        <f t="shared" si="19"/>
        <v>189800</v>
      </c>
      <c r="J40" s="38">
        <f t="shared" si="19"/>
        <v>0</v>
      </c>
      <c r="K40" s="38">
        <f t="shared" si="19"/>
        <v>708000</v>
      </c>
    </row>
    <row r="41" spans="1:11" ht="22.5" customHeight="1">
      <c r="A41" s="20">
        <v>421411</v>
      </c>
      <c r="B41" s="21" t="s">
        <v>47</v>
      </c>
      <c r="C41" s="22">
        <v>178000</v>
      </c>
      <c r="D41" s="22">
        <v>0</v>
      </c>
      <c r="E41" s="22">
        <f>SUM(F41:I41)</f>
        <v>155000</v>
      </c>
      <c r="F41" s="22">
        <v>25000</v>
      </c>
      <c r="G41" s="22">
        <v>40000</v>
      </c>
      <c r="H41" s="22">
        <v>45000</v>
      </c>
      <c r="I41" s="22">
        <v>45000</v>
      </c>
      <c r="J41" s="22">
        <v>0</v>
      </c>
      <c r="K41" s="53">
        <f t="shared" si="15"/>
        <v>155000</v>
      </c>
    </row>
    <row r="42" spans="1:11" ht="22.5" customHeight="1">
      <c r="A42" s="20">
        <v>421412</v>
      </c>
      <c r="B42" s="21" t="s">
        <v>48</v>
      </c>
      <c r="C42" s="22">
        <v>212000</v>
      </c>
      <c r="D42" s="22">
        <v>0</v>
      </c>
      <c r="E42" s="22">
        <v>278000</v>
      </c>
      <c r="F42" s="22">
        <v>59200</v>
      </c>
      <c r="G42" s="22">
        <v>48600</v>
      </c>
      <c r="H42" s="22">
        <v>48600</v>
      </c>
      <c r="I42" s="22">
        <v>64800</v>
      </c>
      <c r="J42" s="22">
        <v>0</v>
      </c>
      <c r="K42" s="53">
        <f t="shared" si="15"/>
        <v>278000</v>
      </c>
    </row>
    <row r="43" spans="1:11" ht="22.5" customHeight="1">
      <c r="A43" s="20">
        <v>421414</v>
      </c>
      <c r="B43" s="21" t="s">
        <v>49</v>
      </c>
      <c r="C43" s="22">
        <v>280000</v>
      </c>
      <c r="D43" s="22">
        <v>0</v>
      </c>
      <c r="E43" s="22">
        <f>SUM(F43:I43)</f>
        <v>255000</v>
      </c>
      <c r="F43" s="22">
        <v>35000</v>
      </c>
      <c r="G43" s="22">
        <v>60000</v>
      </c>
      <c r="H43" s="22">
        <v>80000</v>
      </c>
      <c r="I43" s="22">
        <v>80000</v>
      </c>
      <c r="J43" s="22">
        <v>0</v>
      </c>
      <c r="K43" s="53">
        <f t="shared" si="15"/>
        <v>255000</v>
      </c>
    </row>
    <row r="44" spans="1:11" ht="22.5" customHeight="1">
      <c r="A44" s="20">
        <v>421421</v>
      </c>
      <c r="B44" s="21" t="s">
        <v>50</v>
      </c>
      <c r="C44" s="22">
        <v>20000</v>
      </c>
      <c r="D44" s="22">
        <v>0</v>
      </c>
      <c r="E44" s="22">
        <f>SUM(C44:D44)</f>
        <v>20000</v>
      </c>
      <c r="F44" s="22">
        <v>0</v>
      </c>
      <c r="G44" s="22">
        <v>0</v>
      </c>
      <c r="H44" s="22">
        <v>20000</v>
      </c>
      <c r="I44" s="22">
        <v>0</v>
      </c>
      <c r="J44" s="22">
        <v>0</v>
      </c>
      <c r="K44" s="53">
        <f t="shared" si="15"/>
        <v>20000</v>
      </c>
    </row>
    <row r="45" spans="1:11" ht="22.5" customHeight="1">
      <c r="A45" s="39">
        <v>421500</v>
      </c>
      <c r="B45" s="40" t="s">
        <v>42</v>
      </c>
      <c r="C45" s="38">
        <f>SUM(C47:C49)</f>
        <v>90000</v>
      </c>
      <c r="D45" s="38">
        <v>0</v>
      </c>
      <c r="E45" s="38">
        <f>SUM(E46:E49)</f>
        <v>170000</v>
      </c>
      <c r="F45" s="38">
        <f aca="true" t="shared" si="20" ref="F45:K45">SUM(F46:F49)</f>
        <v>0</v>
      </c>
      <c r="G45" s="38">
        <f t="shared" si="20"/>
        <v>90000</v>
      </c>
      <c r="H45" s="38">
        <f t="shared" si="20"/>
        <v>25000</v>
      </c>
      <c r="I45" s="38">
        <f t="shared" si="20"/>
        <v>65000</v>
      </c>
      <c r="J45" s="38">
        <f t="shared" si="20"/>
        <v>0</v>
      </c>
      <c r="K45" s="38">
        <f t="shared" si="20"/>
        <v>170000</v>
      </c>
    </row>
    <row r="46" spans="1:11" ht="22.5" customHeight="1">
      <c r="A46" s="20">
        <v>421512</v>
      </c>
      <c r="B46" s="21" t="s">
        <v>101</v>
      </c>
      <c r="C46" s="38"/>
      <c r="D46" s="38"/>
      <c r="E46" s="22">
        <f>SUM(F46:I46)</f>
        <v>90000</v>
      </c>
      <c r="F46" s="22">
        <v>0</v>
      </c>
      <c r="G46" s="22">
        <v>0</v>
      </c>
      <c r="H46" s="22">
        <v>25000</v>
      </c>
      <c r="I46" s="22">
        <v>65000</v>
      </c>
      <c r="J46" s="22">
        <v>0</v>
      </c>
      <c r="K46" s="53">
        <f t="shared" si="15"/>
        <v>90000</v>
      </c>
    </row>
    <row r="47" spans="1:11" ht="22.5" customHeight="1">
      <c r="A47" s="20">
        <v>421519</v>
      </c>
      <c r="B47" s="21" t="s">
        <v>56</v>
      </c>
      <c r="C47" s="22">
        <v>50000</v>
      </c>
      <c r="D47" s="22">
        <v>0</v>
      </c>
      <c r="E47" s="22">
        <f>SUM(C47:D47)</f>
        <v>50000</v>
      </c>
      <c r="F47" s="22">
        <v>0</v>
      </c>
      <c r="G47" s="22">
        <v>50000</v>
      </c>
      <c r="H47" s="22">
        <v>0</v>
      </c>
      <c r="I47" s="22">
        <v>0</v>
      </c>
      <c r="J47" s="22">
        <v>0</v>
      </c>
      <c r="K47" s="53">
        <f t="shared" si="15"/>
        <v>50000</v>
      </c>
    </row>
    <row r="48" spans="1:11" ht="34.5" customHeight="1">
      <c r="A48" s="20">
        <v>421521</v>
      </c>
      <c r="B48" s="21" t="s">
        <v>75</v>
      </c>
      <c r="C48" s="22">
        <v>20000</v>
      </c>
      <c r="D48" s="22">
        <v>0</v>
      </c>
      <c r="E48" s="22">
        <v>10000</v>
      </c>
      <c r="F48" s="22">
        <v>0</v>
      </c>
      <c r="G48" s="22">
        <v>20000</v>
      </c>
      <c r="H48" s="22">
        <v>0</v>
      </c>
      <c r="I48" s="22">
        <v>0</v>
      </c>
      <c r="J48" s="22">
        <v>0</v>
      </c>
      <c r="K48" s="53">
        <f t="shared" si="15"/>
        <v>10000</v>
      </c>
    </row>
    <row r="49" spans="1:11" ht="22.5" customHeight="1">
      <c r="A49" s="20">
        <v>421522</v>
      </c>
      <c r="B49" s="21" t="s">
        <v>76</v>
      </c>
      <c r="C49" s="22">
        <v>20000</v>
      </c>
      <c r="D49" s="22">
        <v>0</v>
      </c>
      <c r="E49" s="22">
        <f>SUM(C49:D49)</f>
        <v>20000</v>
      </c>
      <c r="F49" s="22">
        <v>0</v>
      </c>
      <c r="G49" s="22">
        <v>20000</v>
      </c>
      <c r="H49" s="22">
        <v>0</v>
      </c>
      <c r="I49" s="22">
        <v>0</v>
      </c>
      <c r="J49" s="22">
        <v>0</v>
      </c>
      <c r="K49" s="53">
        <f t="shared" si="15"/>
        <v>20000</v>
      </c>
    </row>
    <row r="50" spans="1:11" s="55" customFormat="1" ht="22.5" customHeight="1">
      <c r="A50" s="41">
        <v>421600</v>
      </c>
      <c r="B50" s="42" t="s">
        <v>102</v>
      </c>
      <c r="C50" s="43"/>
      <c r="D50" s="43"/>
      <c r="E50" s="43">
        <f>SUM(E51)</f>
        <v>26000</v>
      </c>
      <c r="F50" s="43">
        <f aca="true" t="shared" si="21" ref="F50:K50">SUM(F51)</f>
        <v>0</v>
      </c>
      <c r="G50" s="43">
        <f t="shared" si="21"/>
        <v>10000</v>
      </c>
      <c r="H50" s="43">
        <f t="shared" si="21"/>
        <v>10000</v>
      </c>
      <c r="I50" s="43">
        <f t="shared" si="21"/>
        <v>10000</v>
      </c>
      <c r="J50" s="43">
        <f t="shared" si="21"/>
        <v>0</v>
      </c>
      <c r="K50" s="43">
        <f t="shared" si="21"/>
        <v>26000</v>
      </c>
    </row>
    <row r="51" spans="1:11" ht="22.5" customHeight="1">
      <c r="A51" s="20">
        <v>421619</v>
      </c>
      <c r="B51" s="21" t="s">
        <v>103</v>
      </c>
      <c r="C51" s="22"/>
      <c r="D51" s="22"/>
      <c r="E51" s="31">
        <v>26000</v>
      </c>
      <c r="F51" s="22">
        <v>0</v>
      </c>
      <c r="G51" s="22">
        <v>10000</v>
      </c>
      <c r="H51" s="22">
        <v>10000</v>
      </c>
      <c r="I51" s="22">
        <v>10000</v>
      </c>
      <c r="J51" s="22">
        <v>0</v>
      </c>
      <c r="K51" s="53">
        <f t="shared" si="15"/>
        <v>26000</v>
      </c>
    </row>
    <row r="52" spans="1:11" ht="22.5" customHeight="1">
      <c r="A52" s="39">
        <v>421900</v>
      </c>
      <c r="B52" s="40" t="s">
        <v>13</v>
      </c>
      <c r="C52" s="38">
        <f>SUM(C53)</f>
        <v>5000</v>
      </c>
      <c r="D52" s="38">
        <f>SUM(D53)</f>
        <v>0</v>
      </c>
      <c r="E52" s="54">
        <f>SUM(E53)</f>
        <v>5000</v>
      </c>
      <c r="F52" s="54">
        <f aca="true" t="shared" si="22" ref="F52:K52">SUM(F53)</f>
        <v>0</v>
      </c>
      <c r="G52" s="54">
        <f t="shared" si="22"/>
        <v>5000</v>
      </c>
      <c r="H52" s="54">
        <f t="shared" si="22"/>
        <v>5000</v>
      </c>
      <c r="I52" s="54">
        <f t="shared" si="22"/>
        <v>0</v>
      </c>
      <c r="J52" s="54">
        <f t="shared" si="22"/>
        <v>0</v>
      </c>
      <c r="K52" s="54">
        <f t="shared" si="22"/>
        <v>5000</v>
      </c>
    </row>
    <row r="53" spans="1:11" ht="22.5" customHeight="1">
      <c r="A53" s="20">
        <v>421919</v>
      </c>
      <c r="B53" s="21" t="s">
        <v>13</v>
      </c>
      <c r="C53" s="22">
        <v>5000</v>
      </c>
      <c r="D53" s="22">
        <v>0</v>
      </c>
      <c r="E53" s="31">
        <v>5000</v>
      </c>
      <c r="F53" s="22">
        <v>0</v>
      </c>
      <c r="G53" s="22">
        <v>5000</v>
      </c>
      <c r="H53" s="22">
        <v>5000</v>
      </c>
      <c r="I53" s="22">
        <v>0</v>
      </c>
      <c r="J53" s="22">
        <v>0</v>
      </c>
      <c r="K53" s="53">
        <f t="shared" si="15"/>
        <v>5000</v>
      </c>
    </row>
    <row r="54" spans="1:11" s="4" customFormat="1" ht="22.5" customHeight="1">
      <c r="A54" s="26">
        <v>422000</v>
      </c>
      <c r="B54" s="27" t="s">
        <v>6</v>
      </c>
      <c r="C54" s="28" t="e">
        <f>SUM(#REF!+C62)</f>
        <v>#REF!</v>
      </c>
      <c r="D54" s="28" t="e">
        <f>SUM(#REF!+D62)</f>
        <v>#REF!</v>
      </c>
      <c r="E54" s="28">
        <f>SUM(E55+E57+E62)</f>
        <v>239500</v>
      </c>
      <c r="F54" s="28">
        <f aca="true" t="shared" si="23" ref="F54:K54">SUM(F55+F57+F62)</f>
        <v>1500</v>
      </c>
      <c r="G54" s="28">
        <f t="shared" si="23"/>
        <v>116000</v>
      </c>
      <c r="H54" s="28">
        <f t="shared" si="23"/>
        <v>116000</v>
      </c>
      <c r="I54" s="28">
        <f t="shared" si="23"/>
        <v>6000</v>
      </c>
      <c r="J54" s="28">
        <f t="shared" si="23"/>
        <v>0</v>
      </c>
      <c r="K54" s="28">
        <f t="shared" si="23"/>
        <v>239500</v>
      </c>
    </row>
    <row r="55" spans="1:11" s="8" customFormat="1" ht="22.5" customHeight="1">
      <c r="A55" s="41">
        <v>422100</v>
      </c>
      <c r="B55" s="42" t="s">
        <v>93</v>
      </c>
      <c r="C55" s="43"/>
      <c r="D55" s="43"/>
      <c r="E55" s="43">
        <f>SUM(E56)</f>
        <v>6000</v>
      </c>
      <c r="F55" s="43">
        <f aca="true" t="shared" si="24" ref="F55:K55">SUM(F56)</f>
        <v>0</v>
      </c>
      <c r="G55" s="43">
        <f t="shared" si="24"/>
        <v>2000</v>
      </c>
      <c r="H55" s="43">
        <f t="shared" si="24"/>
        <v>2000</v>
      </c>
      <c r="I55" s="43">
        <f t="shared" si="24"/>
        <v>2000</v>
      </c>
      <c r="J55" s="43">
        <f t="shared" si="24"/>
        <v>0</v>
      </c>
      <c r="K55" s="43">
        <f t="shared" si="24"/>
        <v>6000</v>
      </c>
    </row>
    <row r="56" spans="1:11" s="8" customFormat="1" ht="22.5" customHeight="1">
      <c r="A56" s="29">
        <v>422191</v>
      </c>
      <c r="B56" s="30" t="s">
        <v>94</v>
      </c>
      <c r="C56" s="31"/>
      <c r="D56" s="31"/>
      <c r="E56" s="31">
        <f>SUM(F56:I56)</f>
        <v>6000</v>
      </c>
      <c r="F56" s="31">
        <v>0</v>
      </c>
      <c r="G56" s="31">
        <v>2000</v>
      </c>
      <c r="H56" s="31">
        <v>2000</v>
      </c>
      <c r="I56" s="31">
        <v>2000</v>
      </c>
      <c r="J56" s="31">
        <v>0</v>
      </c>
      <c r="K56" s="53">
        <f aca="true" t="shared" si="25" ref="K56:K64">SUM(E56+J56)</f>
        <v>6000</v>
      </c>
    </row>
    <row r="57" spans="1:11" s="8" customFormat="1" ht="32.25" customHeight="1">
      <c r="A57" s="29">
        <v>422200</v>
      </c>
      <c r="B57" s="42" t="s">
        <v>96</v>
      </c>
      <c r="C57" s="31"/>
      <c r="D57" s="31"/>
      <c r="E57" s="54">
        <f>SUM(E58:E61)</f>
        <v>220000</v>
      </c>
      <c r="F57" s="54">
        <f aca="true" t="shared" si="26" ref="F57:K57">SUM(F58:F61)</f>
        <v>0</v>
      </c>
      <c r="G57" s="54">
        <f t="shared" si="26"/>
        <v>110000</v>
      </c>
      <c r="H57" s="54">
        <f t="shared" si="26"/>
        <v>110000</v>
      </c>
      <c r="I57" s="54">
        <f t="shared" si="26"/>
        <v>0</v>
      </c>
      <c r="J57" s="54">
        <f t="shared" si="26"/>
        <v>0</v>
      </c>
      <c r="K57" s="54">
        <f t="shared" si="26"/>
        <v>220000</v>
      </c>
    </row>
    <row r="58" spans="1:11" s="8" customFormat="1" ht="38.25" customHeight="1">
      <c r="A58" s="29">
        <v>422211</v>
      </c>
      <c r="B58" s="30" t="s">
        <v>97</v>
      </c>
      <c r="C58" s="31"/>
      <c r="D58" s="31"/>
      <c r="E58" s="31">
        <f aca="true" t="shared" si="27" ref="E58:E64">SUM(F58:I58)</f>
        <v>80000</v>
      </c>
      <c r="F58" s="31">
        <v>0</v>
      </c>
      <c r="G58" s="31">
        <v>40000</v>
      </c>
      <c r="H58" s="31">
        <v>40000</v>
      </c>
      <c r="I58" s="31">
        <v>0</v>
      </c>
      <c r="J58" s="31">
        <v>0</v>
      </c>
      <c r="K58" s="53">
        <f t="shared" si="25"/>
        <v>80000</v>
      </c>
    </row>
    <row r="59" spans="1:11" s="8" customFormat="1" ht="31.5" customHeight="1">
      <c r="A59" s="29">
        <v>422221</v>
      </c>
      <c r="B59" s="30" t="s">
        <v>98</v>
      </c>
      <c r="C59" s="31"/>
      <c r="D59" s="31"/>
      <c r="E59" s="31">
        <f t="shared" si="27"/>
        <v>40000</v>
      </c>
      <c r="F59" s="31">
        <v>0</v>
      </c>
      <c r="G59" s="31">
        <v>20000</v>
      </c>
      <c r="H59" s="31">
        <v>20000</v>
      </c>
      <c r="I59" s="31">
        <v>0</v>
      </c>
      <c r="J59" s="31">
        <v>0</v>
      </c>
      <c r="K59" s="53">
        <f t="shared" si="25"/>
        <v>40000</v>
      </c>
    </row>
    <row r="60" spans="1:11" s="8" customFormat="1" ht="40.5" customHeight="1">
      <c r="A60" s="29">
        <v>422231</v>
      </c>
      <c r="B60" s="30" t="s">
        <v>99</v>
      </c>
      <c r="C60" s="31"/>
      <c r="D60" s="31"/>
      <c r="E60" s="31">
        <f t="shared" si="27"/>
        <v>80000</v>
      </c>
      <c r="F60" s="31">
        <v>0</v>
      </c>
      <c r="G60" s="31">
        <v>40000</v>
      </c>
      <c r="H60" s="31">
        <v>40000</v>
      </c>
      <c r="I60" s="31">
        <v>0</v>
      </c>
      <c r="J60" s="31">
        <v>0</v>
      </c>
      <c r="K60" s="53">
        <f t="shared" si="25"/>
        <v>80000</v>
      </c>
    </row>
    <row r="61" spans="1:11" s="8" customFormat="1" ht="40.5" customHeight="1">
      <c r="A61" s="29">
        <v>422299</v>
      </c>
      <c r="B61" s="30" t="s">
        <v>100</v>
      </c>
      <c r="C61" s="31"/>
      <c r="D61" s="31"/>
      <c r="E61" s="31">
        <f t="shared" si="27"/>
        <v>20000</v>
      </c>
      <c r="F61" s="31">
        <v>0</v>
      </c>
      <c r="G61" s="31">
        <v>10000</v>
      </c>
      <c r="H61" s="31">
        <v>10000</v>
      </c>
      <c r="I61" s="31">
        <v>0</v>
      </c>
      <c r="J61" s="31">
        <v>0</v>
      </c>
      <c r="K61" s="53">
        <f t="shared" si="25"/>
        <v>20000</v>
      </c>
    </row>
    <row r="62" spans="1:11" s="8" customFormat="1" ht="22.5" customHeight="1">
      <c r="A62" s="41">
        <v>422300</v>
      </c>
      <c r="B62" s="42" t="s">
        <v>79</v>
      </c>
      <c r="C62" s="43">
        <v>7000</v>
      </c>
      <c r="D62" s="43">
        <v>0</v>
      </c>
      <c r="E62" s="54">
        <f>SUM(E63:E64)</f>
        <v>13500</v>
      </c>
      <c r="F62" s="54">
        <f aca="true" t="shared" si="28" ref="F62:K62">SUM(F63:F64)</f>
        <v>1500</v>
      </c>
      <c r="G62" s="54">
        <f t="shared" si="28"/>
        <v>4000</v>
      </c>
      <c r="H62" s="54">
        <f t="shared" si="28"/>
        <v>4000</v>
      </c>
      <c r="I62" s="54">
        <f t="shared" si="28"/>
        <v>4000</v>
      </c>
      <c r="J62" s="54">
        <f t="shared" si="28"/>
        <v>0</v>
      </c>
      <c r="K62" s="54">
        <f t="shared" si="28"/>
        <v>13500</v>
      </c>
    </row>
    <row r="63" spans="1:11" s="8" customFormat="1" ht="22.5" customHeight="1">
      <c r="A63" s="29">
        <v>422321</v>
      </c>
      <c r="B63" s="30" t="s">
        <v>57</v>
      </c>
      <c r="C63" s="31">
        <v>5000</v>
      </c>
      <c r="D63" s="31">
        <v>0</v>
      </c>
      <c r="E63" s="31">
        <f t="shared" si="27"/>
        <v>7500</v>
      </c>
      <c r="F63" s="31">
        <v>1500</v>
      </c>
      <c r="G63" s="31">
        <v>2000</v>
      </c>
      <c r="H63" s="31">
        <v>2000</v>
      </c>
      <c r="I63" s="31">
        <v>2000</v>
      </c>
      <c r="J63" s="31">
        <v>0</v>
      </c>
      <c r="K63" s="53">
        <f t="shared" si="25"/>
        <v>7500</v>
      </c>
    </row>
    <row r="64" spans="1:11" s="8" customFormat="1" ht="32.25" customHeight="1">
      <c r="A64" s="29">
        <v>422399</v>
      </c>
      <c r="B64" s="30" t="s">
        <v>91</v>
      </c>
      <c r="C64" s="31">
        <v>2000</v>
      </c>
      <c r="D64" s="31">
        <v>0</v>
      </c>
      <c r="E64" s="31">
        <f t="shared" si="27"/>
        <v>6000</v>
      </c>
      <c r="F64" s="31">
        <v>0</v>
      </c>
      <c r="G64" s="31">
        <v>2000</v>
      </c>
      <c r="H64" s="31">
        <v>2000</v>
      </c>
      <c r="I64" s="31">
        <v>2000</v>
      </c>
      <c r="J64" s="31">
        <v>0</v>
      </c>
      <c r="K64" s="53">
        <f t="shared" si="25"/>
        <v>6000</v>
      </c>
    </row>
    <row r="65" spans="1:11" s="4" customFormat="1" ht="22.5" customHeight="1">
      <c r="A65" s="26">
        <v>423000</v>
      </c>
      <c r="B65" s="27" t="s">
        <v>7</v>
      </c>
      <c r="C65" s="28">
        <f>SUM(C67+C69+C70+C73+C77+C79)</f>
        <v>1929000</v>
      </c>
      <c r="D65" s="28">
        <f>SUM(D67:D79)</f>
        <v>0</v>
      </c>
      <c r="E65" s="28">
        <f>SUM(E66+E68+E70+E73+E76+E78)</f>
        <v>2337000</v>
      </c>
      <c r="F65" s="28">
        <f aca="true" t="shared" si="29" ref="E65:K65">SUM(F66+F68+F70+F73+F76+F78)</f>
        <v>383400</v>
      </c>
      <c r="G65" s="28">
        <f t="shared" si="29"/>
        <v>530600</v>
      </c>
      <c r="H65" s="28">
        <f t="shared" si="29"/>
        <v>563000</v>
      </c>
      <c r="I65" s="28">
        <f t="shared" si="29"/>
        <v>486000</v>
      </c>
      <c r="J65" s="28">
        <f t="shared" si="29"/>
        <v>0</v>
      </c>
      <c r="K65" s="28">
        <f t="shared" si="29"/>
        <v>2337000</v>
      </c>
    </row>
    <row r="66" spans="1:11" s="8" customFormat="1" ht="22.5" customHeight="1">
      <c r="A66" s="41">
        <v>423200</v>
      </c>
      <c r="B66" s="40" t="s">
        <v>14</v>
      </c>
      <c r="C66" s="43">
        <f>SUM(C67)</f>
        <v>440000</v>
      </c>
      <c r="D66" s="43">
        <f>SUM(D67)</f>
        <v>0</v>
      </c>
      <c r="E66" s="43">
        <f>SUM(E67)</f>
        <v>565000</v>
      </c>
      <c r="F66" s="43">
        <f aca="true" t="shared" si="30" ref="F66:K66">SUM(F67)</f>
        <v>54400</v>
      </c>
      <c r="G66" s="43">
        <f t="shared" si="30"/>
        <v>89400</v>
      </c>
      <c r="H66" s="43">
        <f t="shared" si="30"/>
        <v>139000</v>
      </c>
      <c r="I66" s="43">
        <f t="shared" si="30"/>
        <v>117000</v>
      </c>
      <c r="J66" s="43">
        <f t="shared" si="30"/>
        <v>0</v>
      </c>
      <c r="K66" s="43">
        <f t="shared" si="30"/>
        <v>565000</v>
      </c>
    </row>
    <row r="67" spans="1:11" ht="22.5" customHeight="1">
      <c r="A67" s="20">
        <v>423291</v>
      </c>
      <c r="B67" s="21" t="s">
        <v>78</v>
      </c>
      <c r="C67" s="22">
        <v>440000</v>
      </c>
      <c r="D67" s="22">
        <v>0</v>
      </c>
      <c r="E67" s="22">
        <v>565000</v>
      </c>
      <c r="F67" s="22">
        <v>54400</v>
      </c>
      <c r="G67" s="22">
        <v>89400</v>
      </c>
      <c r="H67" s="22">
        <v>139000</v>
      </c>
      <c r="I67" s="22">
        <v>117000</v>
      </c>
      <c r="J67" s="22">
        <v>0</v>
      </c>
      <c r="K67" s="53">
        <f aca="true" t="shared" si="31" ref="K67:K79">SUM(E67+J67)</f>
        <v>565000</v>
      </c>
    </row>
    <row r="68" spans="1:11" ht="31.5" customHeight="1">
      <c r="A68" s="39">
        <v>423300</v>
      </c>
      <c r="B68" s="40" t="s">
        <v>15</v>
      </c>
      <c r="C68" s="38">
        <f>SUM(C69)</f>
        <v>30000</v>
      </c>
      <c r="D68" s="38">
        <f>SUM(D69)</f>
        <v>0</v>
      </c>
      <c r="E68" s="38">
        <f>SUM(E69)</f>
        <v>10000</v>
      </c>
      <c r="F68" s="38">
        <f aca="true" t="shared" si="32" ref="F68:K68">SUM(F69)</f>
        <v>0</v>
      </c>
      <c r="G68" s="38">
        <f t="shared" si="32"/>
        <v>0</v>
      </c>
      <c r="H68" s="38">
        <f t="shared" si="32"/>
        <v>30000</v>
      </c>
      <c r="I68" s="38">
        <f t="shared" si="32"/>
        <v>0</v>
      </c>
      <c r="J68" s="38">
        <f t="shared" si="32"/>
        <v>0</v>
      </c>
      <c r="K68" s="38">
        <f t="shared" si="32"/>
        <v>10000</v>
      </c>
    </row>
    <row r="69" spans="1:11" ht="30.75" customHeight="1">
      <c r="A69" s="20">
        <v>423399</v>
      </c>
      <c r="B69" s="21" t="s">
        <v>15</v>
      </c>
      <c r="C69" s="22">
        <v>30000</v>
      </c>
      <c r="D69" s="22">
        <v>0</v>
      </c>
      <c r="E69" s="22">
        <v>10000</v>
      </c>
      <c r="F69" s="22">
        <v>0</v>
      </c>
      <c r="G69" s="22">
        <v>0</v>
      </c>
      <c r="H69" s="22">
        <v>30000</v>
      </c>
      <c r="I69" s="22">
        <v>0</v>
      </c>
      <c r="J69" s="22">
        <v>0</v>
      </c>
      <c r="K69" s="53">
        <f t="shared" si="31"/>
        <v>10000</v>
      </c>
    </row>
    <row r="70" spans="1:11" ht="22.5" customHeight="1">
      <c r="A70" s="39">
        <v>423400</v>
      </c>
      <c r="B70" s="40" t="s">
        <v>16</v>
      </c>
      <c r="C70" s="38">
        <f>SUM(C71:C72)</f>
        <v>300000</v>
      </c>
      <c r="D70" s="38">
        <v>0</v>
      </c>
      <c r="E70" s="38">
        <f>SUM(E71:E72)</f>
        <v>259000</v>
      </c>
      <c r="F70" s="38">
        <f aca="true" t="shared" si="33" ref="F70:K70">SUM(F71:F72)</f>
        <v>58000</v>
      </c>
      <c r="G70" s="38">
        <f t="shared" si="33"/>
        <v>129000</v>
      </c>
      <c r="H70" s="38">
        <f t="shared" si="33"/>
        <v>54000</v>
      </c>
      <c r="I70" s="38">
        <f t="shared" si="33"/>
        <v>54000</v>
      </c>
      <c r="J70" s="38">
        <f t="shared" si="33"/>
        <v>0</v>
      </c>
      <c r="K70" s="38">
        <f t="shared" si="33"/>
        <v>259000</v>
      </c>
    </row>
    <row r="71" spans="1:11" ht="22.5" customHeight="1">
      <c r="A71" s="20">
        <v>423432</v>
      </c>
      <c r="B71" s="21" t="s">
        <v>72</v>
      </c>
      <c r="C71" s="22">
        <v>115200</v>
      </c>
      <c r="D71" s="22">
        <v>0</v>
      </c>
      <c r="E71" s="22">
        <v>79000</v>
      </c>
      <c r="F71" s="22">
        <v>40000</v>
      </c>
      <c r="G71" s="22">
        <v>75000</v>
      </c>
      <c r="H71" s="22">
        <v>0</v>
      </c>
      <c r="I71" s="22">
        <v>0</v>
      </c>
      <c r="J71" s="22">
        <v>0</v>
      </c>
      <c r="K71" s="53">
        <f t="shared" si="31"/>
        <v>79000</v>
      </c>
    </row>
    <row r="72" spans="1:11" ht="22.5" customHeight="1">
      <c r="A72" s="20">
        <v>423441</v>
      </c>
      <c r="B72" s="21" t="s">
        <v>73</v>
      </c>
      <c r="C72" s="22">
        <v>184800</v>
      </c>
      <c r="D72" s="22">
        <v>0</v>
      </c>
      <c r="E72" s="22">
        <f>SUM(F72:I72)</f>
        <v>180000</v>
      </c>
      <c r="F72" s="31">
        <v>18000</v>
      </c>
      <c r="G72" s="22">
        <v>54000</v>
      </c>
      <c r="H72" s="22">
        <v>54000</v>
      </c>
      <c r="I72" s="22">
        <v>54000</v>
      </c>
      <c r="J72" s="22">
        <v>0</v>
      </c>
      <c r="K72" s="53">
        <f t="shared" si="31"/>
        <v>180000</v>
      </c>
    </row>
    <row r="73" spans="1:11" ht="22.5" customHeight="1">
      <c r="A73" s="39">
        <v>423500</v>
      </c>
      <c r="B73" s="40" t="s">
        <v>17</v>
      </c>
      <c r="C73" s="38">
        <f>SUM(C74:C75)</f>
        <v>1104000</v>
      </c>
      <c r="D73" s="38">
        <v>0</v>
      </c>
      <c r="E73" s="38">
        <f>SUM(E74:E75)</f>
        <v>1397700</v>
      </c>
      <c r="F73" s="38">
        <f aca="true" t="shared" si="34" ref="E73:K73">SUM(F74:F75)</f>
        <v>263000</v>
      </c>
      <c r="G73" s="38">
        <f t="shared" si="34"/>
        <v>279000</v>
      </c>
      <c r="H73" s="38">
        <f t="shared" si="34"/>
        <v>285000</v>
      </c>
      <c r="I73" s="38">
        <f t="shared" si="34"/>
        <v>285000</v>
      </c>
      <c r="J73" s="38">
        <f t="shared" si="34"/>
        <v>0</v>
      </c>
      <c r="K73" s="38">
        <f t="shared" si="34"/>
        <v>1397700</v>
      </c>
    </row>
    <row r="74" spans="1:11" ht="33" customHeight="1">
      <c r="A74" s="20">
        <v>423591</v>
      </c>
      <c r="B74" s="21" t="s">
        <v>58</v>
      </c>
      <c r="C74" s="22">
        <v>930000</v>
      </c>
      <c r="D74" s="22">
        <v>0</v>
      </c>
      <c r="E74" s="22">
        <f>SUM(F74:I74)</f>
        <v>934000</v>
      </c>
      <c r="F74" s="22">
        <v>214000</v>
      </c>
      <c r="G74" s="22">
        <v>240000</v>
      </c>
      <c r="H74" s="22">
        <v>240000</v>
      </c>
      <c r="I74" s="22">
        <v>240000</v>
      </c>
      <c r="J74" s="22">
        <v>0</v>
      </c>
      <c r="K74" s="53">
        <f t="shared" si="31"/>
        <v>934000</v>
      </c>
    </row>
    <row r="75" spans="1:11" ht="33" customHeight="1">
      <c r="A75" s="20">
        <v>423599</v>
      </c>
      <c r="B75" s="21" t="s">
        <v>59</v>
      </c>
      <c r="C75" s="22">
        <v>174000</v>
      </c>
      <c r="D75" s="22">
        <v>0</v>
      </c>
      <c r="E75" s="22">
        <v>463700</v>
      </c>
      <c r="F75" s="22">
        <v>49000</v>
      </c>
      <c r="G75" s="22">
        <v>39000</v>
      </c>
      <c r="H75" s="22">
        <v>45000</v>
      </c>
      <c r="I75" s="22">
        <v>45000</v>
      </c>
      <c r="J75" s="22">
        <v>0</v>
      </c>
      <c r="K75" s="53">
        <f t="shared" si="31"/>
        <v>463700</v>
      </c>
    </row>
    <row r="76" spans="1:11" ht="33" customHeight="1">
      <c r="A76" s="39">
        <v>423700</v>
      </c>
      <c r="B76" s="40" t="s">
        <v>18</v>
      </c>
      <c r="C76" s="38">
        <f>SUM(C77)</f>
        <v>25000</v>
      </c>
      <c r="D76" s="38">
        <f>SUM(D77)</f>
        <v>0</v>
      </c>
      <c r="E76" s="38">
        <f>SUM(E77)</f>
        <v>45100</v>
      </c>
      <c r="F76" s="38">
        <f aca="true" t="shared" si="35" ref="F76:K76">SUM(F77)</f>
        <v>8000</v>
      </c>
      <c r="G76" s="38">
        <f t="shared" si="35"/>
        <v>8000</v>
      </c>
      <c r="H76" s="38">
        <f t="shared" si="35"/>
        <v>20000</v>
      </c>
      <c r="I76" s="38">
        <f t="shared" si="35"/>
        <v>30000</v>
      </c>
      <c r="J76" s="38">
        <f t="shared" si="35"/>
        <v>0</v>
      </c>
      <c r="K76" s="38">
        <f t="shared" si="35"/>
        <v>45100</v>
      </c>
    </row>
    <row r="77" spans="1:11" ht="22.5" customHeight="1">
      <c r="A77" s="20">
        <v>423711</v>
      </c>
      <c r="B77" s="21" t="s">
        <v>18</v>
      </c>
      <c r="C77" s="22">
        <v>25000</v>
      </c>
      <c r="D77" s="22">
        <v>0</v>
      </c>
      <c r="E77" s="22">
        <v>45100</v>
      </c>
      <c r="F77" s="22">
        <v>8000</v>
      </c>
      <c r="G77" s="22">
        <v>8000</v>
      </c>
      <c r="H77" s="22">
        <v>20000</v>
      </c>
      <c r="I77" s="22">
        <v>30000</v>
      </c>
      <c r="J77" s="22">
        <v>0</v>
      </c>
      <c r="K77" s="53">
        <f t="shared" si="31"/>
        <v>45100</v>
      </c>
    </row>
    <row r="78" spans="1:11" ht="22.5" customHeight="1">
      <c r="A78" s="39">
        <v>423900</v>
      </c>
      <c r="B78" s="40" t="s">
        <v>19</v>
      </c>
      <c r="C78" s="38">
        <f>SUM(C79)</f>
        <v>30000</v>
      </c>
      <c r="D78" s="38">
        <f>SUM(D79)</f>
        <v>0</v>
      </c>
      <c r="E78" s="38">
        <f>SUM(E79)</f>
        <v>60200</v>
      </c>
      <c r="F78" s="38">
        <f aca="true" t="shared" si="36" ref="F78:K78">SUM(F79)</f>
        <v>0</v>
      </c>
      <c r="G78" s="38">
        <f t="shared" si="36"/>
        <v>25200</v>
      </c>
      <c r="H78" s="38">
        <f t="shared" si="36"/>
        <v>35000</v>
      </c>
      <c r="I78" s="38">
        <f t="shared" si="36"/>
        <v>0</v>
      </c>
      <c r="J78" s="38">
        <f t="shared" si="36"/>
        <v>0</v>
      </c>
      <c r="K78" s="38">
        <f t="shared" si="36"/>
        <v>60200</v>
      </c>
    </row>
    <row r="79" spans="1:11" ht="22.5" customHeight="1">
      <c r="A79" s="20">
        <v>423911</v>
      </c>
      <c r="B79" s="21" t="s">
        <v>19</v>
      </c>
      <c r="C79" s="22">
        <v>30000</v>
      </c>
      <c r="D79" s="22">
        <v>0</v>
      </c>
      <c r="E79" s="22">
        <v>60200</v>
      </c>
      <c r="F79" s="22">
        <v>0</v>
      </c>
      <c r="G79" s="22">
        <v>25200</v>
      </c>
      <c r="H79" s="22">
        <v>35000</v>
      </c>
      <c r="I79" s="22">
        <v>0</v>
      </c>
      <c r="J79" s="22">
        <v>0</v>
      </c>
      <c r="K79" s="53">
        <f t="shared" si="31"/>
        <v>60200</v>
      </c>
    </row>
    <row r="80" spans="1:11" s="4" customFormat="1" ht="22.5" customHeight="1">
      <c r="A80" s="26">
        <v>424000</v>
      </c>
      <c r="B80" s="27" t="s">
        <v>8</v>
      </c>
      <c r="C80" s="28">
        <f>SUM(+C82)</f>
        <v>20000</v>
      </c>
      <c r="D80" s="28">
        <f>SUM(+D82)</f>
        <v>0</v>
      </c>
      <c r="E80" s="28">
        <f>SUM(E81)</f>
        <v>36000</v>
      </c>
      <c r="F80" s="28">
        <f aca="true" t="shared" si="37" ref="F80:K81">SUM(F81)</f>
        <v>5000</v>
      </c>
      <c r="G80" s="28">
        <f t="shared" si="37"/>
        <v>10000</v>
      </c>
      <c r="H80" s="28">
        <f t="shared" si="37"/>
        <v>20000</v>
      </c>
      <c r="I80" s="28">
        <f t="shared" si="37"/>
        <v>0</v>
      </c>
      <c r="J80" s="28">
        <f t="shared" si="37"/>
        <v>0</v>
      </c>
      <c r="K80" s="28">
        <f t="shared" si="37"/>
        <v>36000</v>
      </c>
    </row>
    <row r="81" spans="1:11" s="8" customFormat="1" ht="22.5" customHeight="1">
      <c r="A81" s="41">
        <v>424900</v>
      </c>
      <c r="B81" s="40" t="s">
        <v>20</v>
      </c>
      <c r="C81" s="43">
        <f>SUM(C82)</f>
        <v>20000</v>
      </c>
      <c r="D81" s="43">
        <v>0</v>
      </c>
      <c r="E81" s="43">
        <f>SUM(E82)</f>
        <v>36000</v>
      </c>
      <c r="F81" s="43">
        <f t="shared" si="37"/>
        <v>5000</v>
      </c>
      <c r="G81" s="43">
        <f t="shared" si="37"/>
        <v>10000</v>
      </c>
      <c r="H81" s="43">
        <f t="shared" si="37"/>
        <v>20000</v>
      </c>
      <c r="I81" s="43">
        <f t="shared" si="37"/>
        <v>0</v>
      </c>
      <c r="J81" s="43">
        <f t="shared" si="37"/>
        <v>0</v>
      </c>
      <c r="K81" s="43">
        <f t="shared" si="37"/>
        <v>36000</v>
      </c>
    </row>
    <row r="82" spans="1:11" s="3" customFormat="1" ht="22.5" customHeight="1">
      <c r="A82" s="20">
        <v>424911</v>
      </c>
      <c r="B82" s="21" t="s">
        <v>20</v>
      </c>
      <c r="C82" s="22">
        <v>20000</v>
      </c>
      <c r="D82" s="22">
        <v>0</v>
      </c>
      <c r="E82" s="22">
        <v>36000</v>
      </c>
      <c r="F82" s="22">
        <v>5000</v>
      </c>
      <c r="G82" s="22">
        <v>10000</v>
      </c>
      <c r="H82" s="22">
        <v>20000</v>
      </c>
      <c r="I82" s="22">
        <v>0</v>
      </c>
      <c r="J82" s="22">
        <v>0</v>
      </c>
      <c r="K82" s="22">
        <f>SUM(E82+J82)</f>
        <v>36000</v>
      </c>
    </row>
    <row r="83" spans="1:11" s="4" customFormat="1" ht="22.5" customHeight="1">
      <c r="A83" s="26">
        <v>425000</v>
      </c>
      <c r="B83" s="27" t="s">
        <v>9</v>
      </c>
      <c r="C83" s="28" t="e">
        <f>SUM(#REF!+C84)</f>
        <v>#REF!</v>
      </c>
      <c r="D83" s="28">
        <f>SUM(D84:D84)</f>
        <v>0</v>
      </c>
      <c r="E83" s="28">
        <f>SUM(E84)</f>
        <v>223000</v>
      </c>
      <c r="F83" s="28">
        <f aca="true" t="shared" si="38" ref="F83:K83">SUM(F84)</f>
        <v>3728</v>
      </c>
      <c r="G83" s="28">
        <f t="shared" si="38"/>
        <v>63000</v>
      </c>
      <c r="H83" s="28">
        <f t="shared" si="38"/>
        <v>87500</v>
      </c>
      <c r="I83" s="28">
        <f t="shared" si="38"/>
        <v>65000</v>
      </c>
      <c r="J83" s="28">
        <f t="shared" si="38"/>
        <v>0</v>
      </c>
      <c r="K83" s="28">
        <f t="shared" si="38"/>
        <v>223000</v>
      </c>
    </row>
    <row r="84" spans="1:11" ht="22.5" customHeight="1">
      <c r="A84" s="39">
        <v>425200</v>
      </c>
      <c r="B84" s="40" t="s">
        <v>21</v>
      </c>
      <c r="C84" s="38">
        <f>SUM(C85:C90)</f>
        <v>213000</v>
      </c>
      <c r="D84" s="38">
        <v>0</v>
      </c>
      <c r="E84" s="38">
        <f>SUM(E85:E90)</f>
        <v>223000</v>
      </c>
      <c r="F84" s="38">
        <f aca="true" t="shared" si="39" ref="F84:K84">SUM(F85:F90)</f>
        <v>3728</v>
      </c>
      <c r="G84" s="38">
        <f t="shared" si="39"/>
        <v>63000</v>
      </c>
      <c r="H84" s="38">
        <f t="shared" si="39"/>
        <v>87500</v>
      </c>
      <c r="I84" s="38">
        <f t="shared" si="39"/>
        <v>65000</v>
      </c>
      <c r="J84" s="38">
        <f t="shared" si="39"/>
        <v>0</v>
      </c>
      <c r="K84" s="38">
        <f t="shared" si="39"/>
        <v>223000</v>
      </c>
    </row>
    <row r="85" spans="1:11" ht="22.5" customHeight="1">
      <c r="A85" s="20">
        <v>425211</v>
      </c>
      <c r="B85" s="21" t="s">
        <v>69</v>
      </c>
      <c r="C85" s="22">
        <v>100500</v>
      </c>
      <c r="D85" s="22">
        <v>0</v>
      </c>
      <c r="E85" s="22">
        <v>100500</v>
      </c>
      <c r="F85" s="22">
        <v>0</v>
      </c>
      <c r="G85" s="22">
        <v>25000</v>
      </c>
      <c r="H85" s="22">
        <v>30000</v>
      </c>
      <c r="I85" s="22">
        <v>30000</v>
      </c>
      <c r="J85" s="22">
        <v>0</v>
      </c>
      <c r="K85" s="53">
        <f aca="true" t="shared" si="40" ref="K85:K90">SUM(E85+J85)</f>
        <v>100500</v>
      </c>
    </row>
    <row r="86" spans="1:11" ht="30.75" customHeight="1">
      <c r="A86" s="20">
        <v>425219</v>
      </c>
      <c r="B86" s="21" t="s">
        <v>70</v>
      </c>
      <c r="C86" s="22">
        <v>40000</v>
      </c>
      <c r="D86" s="22">
        <v>0</v>
      </c>
      <c r="E86" s="22">
        <v>40000</v>
      </c>
      <c r="F86" s="22">
        <v>3200</v>
      </c>
      <c r="G86" s="22">
        <v>8000</v>
      </c>
      <c r="H86" s="22">
        <v>15000</v>
      </c>
      <c r="I86" s="22">
        <v>15000</v>
      </c>
      <c r="J86" s="22">
        <v>0</v>
      </c>
      <c r="K86" s="53">
        <f t="shared" si="40"/>
        <v>40000</v>
      </c>
    </row>
    <row r="87" spans="1:11" ht="22.5" customHeight="1">
      <c r="A87" s="20">
        <v>425222</v>
      </c>
      <c r="B87" s="21" t="s">
        <v>66</v>
      </c>
      <c r="C87" s="22">
        <v>30000</v>
      </c>
      <c r="D87" s="22">
        <v>0</v>
      </c>
      <c r="E87" s="22">
        <v>30000</v>
      </c>
      <c r="F87" s="22">
        <v>0</v>
      </c>
      <c r="G87" s="22">
        <v>10000</v>
      </c>
      <c r="H87" s="22">
        <v>20000</v>
      </c>
      <c r="I87" s="22">
        <v>20000</v>
      </c>
      <c r="J87" s="22">
        <v>0</v>
      </c>
      <c r="K87" s="53">
        <f t="shared" si="40"/>
        <v>30000</v>
      </c>
    </row>
    <row r="88" spans="1:11" ht="30.75" customHeight="1">
      <c r="A88" s="20">
        <v>425229</v>
      </c>
      <c r="B88" s="21" t="s">
        <v>77</v>
      </c>
      <c r="C88" s="22">
        <v>10000</v>
      </c>
      <c r="D88" s="22">
        <v>0</v>
      </c>
      <c r="E88" s="22">
        <v>20000</v>
      </c>
      <c r="F88" s="22">
        <v>0</v>
      </c>
      <c r="G88" s="22">
        <v>10000</v>
      </c>
      <c r="H88" s="22">
        <v>0</v>
      </c>
      <c r="I88" s="22">
        <v>0</v>
      </c>
      <c r="J88" s="22">
        <v>0</v>
      </c>
      <c r="K88" s="53">
        <f t="shared" si="40"/>
        <v>20000</v>
      </c>
    </row>
    <row r="89" spans="1:11" ht="30.75" customHeight="1">
      <c r="A89" s="20">
        <v>425281</v>
      </c>
      <c r="B89" s="21" t="s">
        <v>67</v>
      </c>
      <c r="C89" s="22">
        <v>2500</v>
      </c>
      <c r="D89" s="22">
        <v>0</v>
      </c>
      <c r="E89" s="22">
        <v>2500</v>
      </c>
      <c r="F89" s="22">
        <v>528</v>
      </c>
      <c r="G89" s="22">
        <v>0</v>
      </c>
      <c r="H89" s="22">
        <v>2500</v>
      </c>
      <c r="I89" s="22">
        <v>0</v>
      </c>
      <c r="J89" s="22">
        <v>0</v>
      </c>
      <c r="K89" s="53">
        <f t="shared" si="40"/>
        <v>2500</v>
      </c>
    </row>
    <row r="90" spans="1:11" ht="30.75" customHeight="1">
      <c r="A90" s="20">
        <v>425291</v>
      </c>
      <c r="B90" s="21" t="s">
        <v>68</v>
      </c>
      <c r="C90" s="22">
        <v>30000</v>
      </c>
      <c r="D90" s="22">
        <v>0</v>
      </c>
      <c r="E90" s="22">
        <f>SUM(F90:I90)</f>
        <v>30000</v>
      </c>
      <c r="F90" s="22">
        <v>0</v>
      </c>
      <c r="G90" s="22">
        <v>10000</v>
      </c>
      <c r="H90" s="22">
        <v>20000</v>
      </c>
      <c r="I90" s="22">
        <v>0</v>
      </c>
      <c r="J90" s="22">
        <v>0</v>
      </c>
      <c r="K90" s="53">
        <f t="shared" si="40"/>
        <v>30000</v>
      </c>
    </row>
    <row r="91" spans="1:11" s="4" customFormat="1" ht="22.5" customHeight="1">
      <c r="A91" s="26">
        <v>426000</v>
      </c>
      <c r="B91" s="27" t="s">
        <v>10</v>
      </c>
      <c r="C91" s="28">
        <f>SUM(C93+C95+C96+C100+C102)</f>
        <v>475000</v>
      </c>
      <c r="D91" s="28">
        <f>SUM(D93+D95+D96+D100+D102)</f>
        <v>0</v>
      </c>
      <c r="E91" s="28">
        <f>SUM(E93+E95+E96+E100+E102)</f>
        <v>599000</v>
      </c>
      <c r="F91" s="28">
        <f aca="true" t="shared" si="41" ref="F91:K91">SUM(F93+F95+F96+F100+F102)</f>
        <v>137800</v>
      </c>
      <c r="G91" s="28">
        <f t="shared" si="41"/>
        <v>180000</v>
      </c>
      <c r="H91" s="28">
        <f t="shared" si="41"/>
        <v>188000</v>
      </c>
      <c r="I91" s="28">
        <f t="shared" si="41"/>
        <v>75000</v>
      </c>
      <c r="J91" s="28">
        <f t="shared" si="41"/>
        <v>0</v>
      </c>
      <c r="K91" s="28">
        <f t="shared" si="41"/>
        <v>599000</v>
      </c>
    </row>
    <row r="92" spans="1:11" s="8" customFormat="1" ht="22.5" customHeight="1">
      <c r="A92" s="41">
        <v>426100</v>
      </c>
      <c r="B92" s="42" t="s">
        <v>22</v>
      </c>
      <c r="C92" s="43">
        <f>SUM(C93)</f>
        <v>100000</v>
      </c>
      <c r="D92" s="43">
        <f>SUM(D93)</f>
        <v>0</v>
      </c>
      <c r="E92" s="43">
        <f>SUM(E93)</f>
        <v>100000</v>
      </c>
      <c r="F92" s="43">
        <f aca="true" t="shared" si="42" ref="F92:K92">SUM(F93)</f>
        <v>32000</v>
      </c>
      <c r="G92" s="43">
        <f t="shared" si="42"/>
        <v>50000</v>
      </c>
      <c r="H92" s="43">
        <f t="shared" si="42"/>
        <v>33000</v>
      </c>
      <c r="I92" s="43">
        <f t="shared" si="42"/>
        <v>0</v>
      </c>
      <c r="J92" s="43">
        <f t="shared" si="42"/>
        <v>0</v>
      </c>
      <c r="K92" s="43">
        <f t="shared" si="42"/>
        <v>100000</v>
      </c>
    </row>
    <row r="93" spans="1:11" ht="22.5" customHeight="1">
      <c r="A93" s="20">
        <v>426111</v>
      </c>
      <c r="B93" s="21" t="s">
        <v>81</v>
      </c>
      <c r="C93" s="22">
        <v>100000</v>
      </c>
      <c r="D93" s="22">
        <v>0</v>
      </c>
      <c r="E93" s="22">
        <v>100000</v>
      </c>
      <c r="F93" s="22">
        <v>32000</v>
      </c>
      <c r="G93" s="22">
        <v>50000</v>
      </c>
      <c r="H93" s="22">
        <v>33000</v>
      </c>
      <c r="I93" s="22">
        <v>0</v>
      </c>
      <c r="J93" s="22">
        <v>0</v>
      </c>
      <c r="K93" s="53">
        <f aca="true" t="shared" si="43" ref="K93:K103">SUM(E93+J93)</f>
        <v>100000</v>
      </c>
    </row>
    <row r="94" spans="1:11" ht="32.25" customHeight="1">
      <c r="A94" s="39">
        <v>426300</v>
      </c>
      <c r="B94" s="21" t="s">
        <v>80</v>
      </c>
      <c r="C94" s="38">
        <f>SUM(C95)</f>
        <v>80000</v>
      </c>
      <c r="D94" s="38">
        <f>SUM(D95)</f>
        <v>0</v>
      </c>
      <c r="E94" s="38">
        <f>SUM(E95)</f>
        <v>80000</v>
      </c>
      <c r="F94" s="38">
        <f aca="true" t="shared" si="44" ref="F94:K94">SUM(F95)</f>
        <v>41800</v>
      </c>
      <c r="G94" s="38">
        <f t="shared" si="44"/>
        <v>5000</v>
      </c>
      <c r="H94" s="38">
        <f t="shared" si="44"/>
        <v>30000</v>
      </c>
      <c r="I94" s="38">
        <f t="shared" si="44"/>
        <v>0</v>
      </c>
      <c r="J94" s="38">
        <f t="shared" si="44"/>
        <v>0</v>
      </c>
      <c r="K94" s="38">
        <f t="shared" si="44"/>
        <v>80000</v>
      </c>
    </row>
    <row r="95" spans="1:11" ht="22.5" customHeight="1">
      <c r="A95" s="20">
        <v>426311</v>
      </c>
      <c r="B95" s="21" t="s">
        <v>23</v>
      </c>
      <c r="C95" s="22">
        <v>80000</v>
      </c>
      <c r="D95" s="22">
        <v>0</v>
      </c>
      <c r="E95" s="22">
        <v>80000</v>
      </c>
      <c r="F95" s="22">
        <v>41800</v>
      </c>
      <c r="G95" s="22">
        <v>5000</v>
      </c>
      <c r="H95" s="22">
        <v>30000</v>
      </c>
      <c r="I95" s="22">
        <v>0</v>
      </c>
      <c r="J95" s="22">
        <v>0</v>
      </c>
      <c r="K95" s="53">
        <f t="shared" si="43"/>
        <v>80000</v>
      </c>
    </row>
    <row r="96" spans="1:11" ht="22.5" customHeight="1">
      <c r="A96" s="39">
        <v>426400</v>
      </c>
      <c r="B96" s="40" t="s">
        <v>24</v>
      </c>
      <c r="C96" s="38">
        <f>SUM(C97:C99)</f>
        <v>270000</v>
      </c>
      <c r="D96" s="38">
        <v>0</v>
      </c>
      <c r="E96" s="38">
        <f>SUM(E97:E99)</f>
        <v>373000</v>
      </c>
      <c r="F96" s="38">
        <f aca="true" t="shared" si="45" ref="F96:K96">SUM(F97:F99)</f>
        <v>53000</v>
      </c>
      <c r="G96" s="38">
        <f t="shared" si="45"/>
        <v>110000</v>
      </c>
      <c r="H96" s="38">
        <f t="shared" si="45"/>
        <v>105000</v>
      </c>
      <c r="I96" s="38">
        <f t="shared" si="45"/>
        <v>75000</v>
      </c>
      <c r="J96" s="38">
        <f t="shared" si="45"/>
        <v>0</v>
      </c>
      <c r="K96" s="38">
        <f t="shared" si="45"/>
        <v>373000</v>
      </c>
    </row>
    <row r="97" spans="1:11" ht="22.5" customHeight="1">
      <c r="A97" s="20">
        <v>426411</v>
      </c>
      <c r="B97" s="21" t="s">
        <v>60</v>
      </c>
      <c r="C97" s="22">
        <v>210000</v>
      </c>
      <c r="D97" s="22">
        <v>0</v>
      </c>
      <c r="E97" s="22">
        <v>313000</v>
      </c>
      <c r="F97" s="22">
        <v>53000</v>
      </c>
      <c r="G97" s="22">
        <v>80000</v>
      </c>
      <c r="H97" s="22">
        <v>80000</v>
      </c>
      <c r="I97" s="22">
        <v>70000</v>
      </c>
      <c r="J97" s="22">
        <v>0</v>
      </c>
      <c r="K97" s="53">
        <f t="shared" si="43"/>
        <v>313000</v>
      </c>
    </row>
    <row r="98" spans="1:11" ht="22.5" customHeight="1">
      <c r="A98" s="20">
        <v>426413</v>
      </c>
      <c r="B98" s="21" t="s">
        <v>61</v>
      </c>
      <c r="C98" s="22">
        <v>10000</v>
      </c>
      <c r="D98" s="22">
        <v>0</v>
      </c>
      <c r="E98" s="22">
        <f>SUM(F98:I98)</f>
        <v>10000</v>
      </c>
      <c r="F98" s="22">
        <v>0</v>
      </c>
      <c r="G98" s="22">
        <v>5000</v>
      </c>
      <c r="H98" s="22">
        <v>5000</v>
      </c>
      <c r="I98" s="22">
        <v>0</v>
      </c>
      <c r="J98" s="22">
        <v>0</v>
      </c>
      <c r="K98" s="53">
        <f t="shared" si="43"/>
        <v>10000</v>
      </c>
    </row>
    <row r="99" spans="1:11" ht="22.5" customHeight="1">
      <c r="A99" s="20">
        <v>426491</v>
      </c>
      <c r="B99" s="21" t="s">
        <v>62</v>
      </c>
      <c r="C99" s="22">
        <v>50000</v>
      </c>
      <c r="D99" s="22">
        <v>0</v>
      </c>
      <c r="E99" s="22">
        <f>SUM(F99:I99)</f>
        <v>50000</v>
      </c>
      <c r="F99" s="22">
        <v>0</v>
      </c>
      <c r="G99" s="22">
        <v>25000</v>
      </c>
      <c r="H99" s="22">
        <v>20000</v>
      </c>
      <c r="I99" s="22">
        <v>5000</v>
      </c>
      <c r="J99" s="22">
        <v>0</v>
      </c>
      <c r="K99" s="53">
        <f t="shared" si="43"/>
        <v>50000</v>
      </c>
    </row>
    <row r="100" spans="1:11" ht="22.5" customHeight="1">
      <c r="A100" s="39">
        <v>426800</v>
      </c>
      <c r="B100" s="40" t="s">
        <v>26</v>
      </c>
      <c r="C100" s="38">
        <f>SUM(C101)</f>
        <v>5000</v>
      </c>
      <c r="D100" s="38">
        <f>SUM(D101)</f>
        <v>0</v>
      </c>
      <c r="E100" s="38">
        <f>SUM(E101)</f>
        <v>10000</v>
      </c>
      <c r="F100" s="38">
        <f aca="true" t="shared" si="46" ref="F100:K100">SUM(F101)</f>
        <v>0</v>
      </c>
      <c r="G100" s="38">
        <f t="shared" si="46"/>
        <v>5000</v>
      </c>
      <c r="H100" s="38">
        <f t="shared" si="46"/>
        <v>5000</v>
      </c>
      <c r="I100" s="38">
        <f t="shared" si="46"/>
        <v>0</v>
      </c>
      <c r="J100" s="38">
        <f t="shared" si="46"/>
        <v>0</v>
      </c>
      <c r="K100" s="38">
        <f t="shared" si="46"/>
        <v>10000</v>
      </c>
    </row>
    <row r="101" spans="1:11" ht="22.5" customHeight="1">
      <c r="A101" s="20">
        <v>426811</v>
      </c>
      <c r="B101" s="21" t="s">
        <v>26</v>
      </c>
      <c r="C101" s="22">
        <v>5000</v>
      </c>
      <c r="D101" s="22">
        <v>0</v>
      </c>
      <c r="E101" s="22">
        <f>SUM(F101:I101)</f>
        <v>10000</v>
      </c>
      <c r="F101" s="22">
        <v>0</v>
      </c>
      <c r="G101" s="22">
        <v>5000</v>
      </c>
      <c r="H101" s="22">
        <v>5000</v>
      </c>
      <c r="I101" s="22">
        <v>0</v>
      </c>
      <c r="J101" s="22">
        <v>0</v>
      </c>
      <c r="K101" s="53">
        <f t="shared" si="43"/>
        <v>10000</v>
      </c>
    </row>
    <row r="102" spans="1:11" ht="22.5" customHeight="1">
      <c r="A102" s="39">
        <v>426900</v>
      </c>
      <c r="B102" s="40" t="s">
        <v>25</v>
      </c>
      <c r="C102" s="38">
        <f>SUM(C103)</f>
        <v>20000</v>
      </c>
      <c r="D102" s="38">
        <f>SUM(D103)</f>
        <v>0</v>
      </c>
      <c r="E102" s="38">
        <f>SUM(E103)</f>
        <v>36000</v>
      </c>
      <c r="F102" s="38">
        <f aca="true" t="shared" si="47" ref="F102:K102">SUM(F103)</f>
        <v>11000</v>
      </c>
      <c r="G102" s="38">
        <f t="shared" si="47"/>
        <v>10000</v>
      </c>
      <c r="H102" s="38">
        <f t="shared" si="47"/>
        <v>15000</v>
      </c>
      <c r="I102" s="38">
        <f t="shared" si="47"/>
        <v>0</v>
      </c>
      <c r="J102" s="38">
        <f t="shared" si="47"/>
        <v>0</v>
      </c>
      <c r="K102" s="38">
        <f t="shared" si="47"/>
        <v>36000</v>
      </c>
    </row>
    <row r="103" spans="1:11" ht="22.5" customHeight="1">
      <c r="A103" s="20">
        <v>426919</v>
      </c>
      <c r="B103" s="21" t="s">
        <v>25</v>
      </c>
      <c r="C103" s="22">
        <v>20000</v>
      </c>
      <c r="D103" s="22">
        <v>0</v>
      </c>
      <c r="E103" s="22">
        <f>SUM(F103:I103)</f>
        <v>36000</v>
      </c>
      <c r="F103" s="22">
        <v>11000</v>
      </c>
      <c r="G103" s="22">
        <v>10000</v>
      </c>
      <c r="H103" s="22">
        <v>15000</v>
      </c>
      <c r="I103" s="22">
        <v>0</v>
      </c>
      <c r="J103" s="22">
        <v>0</v>
      </c>
      <c r="K103" s="53">
        <f t="shared" si="43"/>
        <v>36000</v>
      </c>
    </row>
    <row r="104" spans="1:11" ht="22.5" customHeight="1">
      <c r="A104" s="33">
        <v>465000</v>
      </c>
      <c r="B104" s="34" t="s">
        <v>46</v>
      </c>
      <c r="C104" s="35">
        <f>SUM(C106)</f>
        <v>1000000</v>
      </c>
      <c r="D104" s="35">
        <v>0</v>
      </c>
      <c r="E104" s="35">
        <f>SUM(E105)</f>
        <v>1283500</v>
      </c>
      <c r="F104" s="35">
        <f aca="true" t="shared" si="48" ref="F104:K105">SUM(F105)</f>
        <v>283452</v>
      </c>
      <c r="G104" s="35">
        <f t="shared" si="48"/>
        <v>300000</v>
      </c>
      <c r="H104" s="35">
        <f t="shared" si="48"/>
        <v>300000</v>
      </c>
      <c r="I104" s="35">
        <f t="shared" si="48"/>
        <v>300000</v>
      </c>
      <c r="J104" s="35">
        <f t="shared" si="48"/>
        <v>0</v>
      </c>
      <c r="K104" s="35">
        <f t="shared" si="48"/>
        <v>1283500</v>
      </c>
    </row>
    <row r="105" spans="1:11" ht="22.5" customHeight="1">
      <c r="A105" s="41">
        <v>465100</v>
      </c>
      <c r="B105" s="42" t="s">
        <v>82</v>
      </c>
      <c r="C105" s="43">
        <f>SUM(C106)</f>
        <v>1000000</v>
      </c>
      <c r="D105" s="43">
        <f>SUM(D106)</f>
        <v>0</v>
      </c>
      <c r="E105" s="43">
        <f>SUM(E106)</f>
        <v>1283500</v>
      </c>
      <c r="F105" s="43">
        <f t="shared" si="48"/>
        <v>283452</v>
      </c>
      <c r="G105" s="43">
        <f t="shared" si="48"/>
        <v>300000</v>
      </c>
      <c r="H105" s="43">
        <f t="shared" si="48"/>
        <v>300000</v>
      </c>
      <c r="I105" s="43">
        <f t="shared" si="48"/>
        <v>300000</v>
      </c>
      <c r="J105" s="43">
        <f t="shared" si="48"/>
        <v>0</v>
      </c>
      <c r="K105" s="43">
        <f t="shared" si="48"/>
        <v>1283500</v>
      </c>
    </row>
    <row r="106" spans="1:11" ht="22.5" customHeight="1">
      <c r="A106" s="29">
        <v>465112</v>
      </c>
      <c r="B106" s="30" t="s">
        <v>71</v>
      </c>
      <c r="C106" s="31">
        <v>1000000</v>
      </c>
      <c r="D106" s="31">
        <v>0</v>
      </c>
      <c r="E106" s="31">
        <v>1283500</v>
      </c>
      <c r="F106" s="31">
        <v>283452</v>
      </c>
      <c r="G106" s="31">
        <v>300000</v>
      </c>
      <c r="H106" s="31">
        <v>300000</v>
      </c>
      <c r="I106" s="31">
        <v>300000</v>
      </c>
      <c r="J106" s="31">
        <v>0</v>
      </c>
      <c r="K106" s="31">
        <f>SUM(E106+J106)</f>
        <v>1283500</v>
      </c>
    </row>
    <row r="107" spans="1:11" s="4" customFormat="1" ht="22.5" customHeight="1">
      <c r="A107" s="26">
        <v>482000</v>
      </c>
      <c r="B107" s="27" t="s">
        <v>11</v>
      </c>
      <c r="C107" s="28">
        <f>SUM(C108+C110)</f>
        <v>107000</v>
      </c>
      <c r="D107" s="28">
        <f>SUM(D108+D110)</f>
        <v>0</v>
      </c>
      <c r="E107" s="28">
        <f>SUM(E108+E110)</f>
        <v>487500</v>
      </c>
      <c r="F107" s="28">
        <f aca="true" t="shared" si="49" ref="F107:K107">SUM(F108+F110)</f>
        <v>13000</v>
      </c>
      <c r="G107" s="28">
        <f t="shared" si="49"/>
        <v>18000</v>
      </c>
      <c r="H107" s="28">
        <f t="shared" si="49"/>
        <v>51000</v>
      </c>
      <c r="I107" s="28">
        <f t="shared" si="49"/>
        <v>56000</v>
      </c>
      <c r="J107" s="28">
        <f t="shared" si="49"/>
        <v>0</v>
      </c>
      <c r="K107" s="28">
        <f t="shared" si="49"/>
        <v>487500</v>
      </c>
    </row>
    <row r="108" spans="1:11" ht="22.5" customHeight="1">
      <c r="A108" s="39">
        <v>482100</v>
      </c>
      <c r="B108" s="40" t="s">
        <v>27</v>
      </c>
      <c r="C108" s="38">
        <f>SUM(C109)</f>
        <v>45000</v>
      </c>
      <c r="D108" s="38">
        <v>0</v>
      </c>
      <c r="E108" s="38">
        <f>SUM(E109)</f>
        <v>55000</v>
      </c>
      <c r="F108" s="38">
        <f aca="true" t="shared" si="50" ref="F108:K108">SUM(F109)</f>
        <v>0</v>
      </c>
      <c r="G108" s="38">
        <f t="shared" si="50"/>
        <v>0</v>
      </c>
      <c r="H108" s="38">
        <f t="shared" si="50"/>
        <v>20000</v>
      </c>
      <c r="I108" s="38">
        <f t="shared" si="50"/>
        <v>25000</v>
      </c>
      <c r="J108" s="38">
        <f t="shared" si="50"/>
        <v>0</v>
      </c>
      <c r="K108" s="38">
        <f t="shared" si="50"/>
        <v>55000</v>
      </c>
    </row>
    <row r="109" spans="1:11" ht="22.5" customHeight="1">
      <c r="A109" s="20">
        <v>482131</v>
      </c>
      <c r="B109" s="21" t="s">
        <v>27</v>
      </c>
      <c r="C109" s="22">
        <v>45000</v>
      </c>
      <c r="D109" s="22">
        <v>0</v>
      </c>
      <c r="E109" s="22">
        <v>55000</v>
      </c>
      <c r="F109" s="22">
        <v>0</v>
      </c>
      <c r="G109" s="22">
        <v>0</v>
      </c>
      <c r="H109" s="22">
        <v>20000</v>
      </c>
      <c r="I109" s="22">
        <v>25000</v>
      </c>
      <c r="J109" s="22">
        <v>0</v>
      </c>
      <c r="K109" s="56">
        <f aca="true" t="shared" si="51" ref="K109:K114">SUM(E109+J109)</f>
        <v>55000</v>
      </c>
    </row>
    <row r="110" spans="1:11" ht="22.5" customHeight="1">
      <c r="A110" s="39">
        <v>482200</v>
      </c>
      <c r="B110" s="40" t="s">
        <v>28</v>
      </c>
      <c r="C110" s="38">
        <f>SUM(C111:C113)</f>
        <v>62000</v>
      </c>
      <c r="D110" s="38">
        <v>0</v>
      </c>
      <c r="E110" s="38">
        <f>SUM(E111:E113)</f>
        <v>432500</v>
      </c>
      <c r="F110" s="38">
        <f aca="true" t="shared" si="52" ref="F110:K110">SUM(F111:F113)</f>
        <v>13000</v>
      </c>
      <c r="G110" s="38">
        <f t="shared" si="52"/>
        <v>18000</v>
      </c>
      <c r="H110" s="38">
        <f t="shared" si="52"/>
        <v>31000</v>
      </c>
      <c r="I110" s="38">
        <f t="shared" si="52"/>
        <v>31000</v>
      </c>
      <c r="J110" s="38">
        <f t="shared" si="52"/>
        <v>0</v>
      </c>
      <c r="K110" s="38">
        <f t="shared" si="52"/>
        <v>432500</v>
      </c>
    </row>
    <row r="111" spans="1:11" ht="22.5" customHeight="1">
      <c r="A111" s="20">
        <v>482211</v>
      </c>
      <c r="B111" s="21" t="s">
        <v>63</v>
      </c>
      <c r="C111" s="22">
        <v>29000</v>
      </c>
      <c r="D111" s="22">
        <v>0</v>
      </c>
      <c r="E111" s="22">
        <v>297000</v>
      </c>
      <c r="F111" s="22">
        <v>3500</v>
      </c>
      <c r="G111" s="22">
        <v>6000</v>
      </c>
      <c r="H111" s="22">
        <v>9000</v>
      </c>
      <c r="I111" s="22">
        <v>9000</v>
      </c>
      <c r="J111" s="22">
        <v>0</v>
      </c>
      <c r="K111" s="56">
        <f t="shared" si="51"/>
        <v>297000</v>
      </c>
    </row>
    <row r="112" spans="1:11" ht="22.5" customHeight="1">
      <c r="A112" s="20">
        <v>482231</v>
      </c>
      <c r="B112" s="21" t="s">
        <v>65</v>
      </c>
      <c r="C112" s="22">
        <v>29000</v>
      </c>
      <c r="D112" s="22">
        <v>0</v>
      </c>
      <c r="E112" s="22">
        <f>SUM(F112:I112)</f>
        <v>53500</v>
      </c>
      <c r="F112" s="22">
        <v>9500</v>
      </c>
      <c r="G112" s="22">
        <v>10000</v>
      </c>
      <c r="H112" s="22">
        <v>17000</v>
      </c>
      <c r="I112" s="22">
        <v>17000</v>
      </c>
      <c r="J112" s="22">
        <v>0</v>
      </c>
      <c r="K112" s="56">
        <f t="shared" si="51"/>
        <v>53500</v>
      </c>
    </row>
    <row r="113" spans="1:11" ht="22.5" customHeight="1">
      <c r="A113" s="20">
        <v>482241</v>
      </c>
      <c r="B113" s="21" t="s">
        <v>64</v>
      </c>
      <c r="C113" s="22">
        <v>4000</v>
      </c>
      <c r="D113" s="22">
        <v>0</v>
      </c>
      <c r="E113" s="22">
        <v>82000</v>
      </c>
      <c r="F113" s="22">
        <v>0</v>
      </c>
      <c r="G113" s="22">
        <v>2000</v>
      </c>
      <c r="H113" s="22">
        <v>5000</v>
      </c>
      <c r="I113" s="22">
        <v>5000</v>
      </c>
      <c r="J113" s="22">
        <v>0</v>
      </c>
      <c r="K113" s="56">
        <f t="shared" si="51"/>
        <v>82000</v>
      </c>
    </row>
    <row r="114" spans="1:11" ht="24.75" customHeight="1">
      <c r="A114" s="20"/>
      <c r="B114" s="36" t="s">
        <v>38</v>
      </c>
      <c r="C114" s="32" t="e">
        <f>SUM(C8+C9+C16+C19+C23+C26+C29+C54+C65+C80+C83+C91+C107+#REF!)</f>
        <v>#REF!</v>
      </c>
      <c r="D114" s="32" t="e">
        <f>SUM(D8+D9+D16+D19+D23+D26+D29+D54+D65+D80+D83+D91+D107+#REF!)</f>
        <v>#REF!</v>
      </c>
      <c r="E114" s="32">
        <f>SUM(E8+E9+E16+E19+E23+E26+E29+E54+E65+E80+E83+E91+E107+E104)</f>
        <v>21100000</v>
      </c>
      <c r="F114" s="32">
        <f aca="true" t="shared" si="53" ref="F114:K114">SUM(F8+F9+F16+F19+F23+F26+F29+F54+F65+F80+F83+F91+F107+F104)</f>
        <v>4297580</v>
      </c>
      <c r="G114" s="32">
        <f t="shared" si="53"/>
        <v>5175200</v>
      </c>
      <c r="H114" s="32">
        <f t="shared" si="53"/>
        <v>5571100</v>
      </c>
      <c r="I114" s="32">
        <f t="shared" si="53"/>
        <v>5232800</v>
      </c>
      <c r="J114" s="32">
        <f t="shared" si="53"/>
        <v>500000</v>
      </c>
      <c r="K114" s="32">
        <f t="shared" si="53"/>
        <v>21600000</v>
      </c>
    </row>
    <row r="115" spans="1:11" s="2" customFormat="1" ht="24.75" customHeight="1">
      <c r="A115" s="19"/>
      <c r="B115" s="13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s="2" customFormat="1" ht="24.75" customHeight="1">
      <c r="A116" s="19"/>
      <c r="B116" s="13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s="2" customFormat="1" ht="24.75" customHeight="1">
      <c r="A117" s="19"/>
      <c r="B117" s="13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24.75" customHeight="1">
      <c r="A118" s="19"/>
      <c r="B118" s="13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s="2" customFormat="1" ht="24.75" customHeight="1">
      <c r="A119" s="19"/>
      <c r="B119" s="13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s="2" customFormat="1" ht="24.75" customHeight="1">
      <c r="A120" s="19"/>
      <c r="B120" s="13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s="2" customFormat="1" ht="24.75" customHeight="1">
      <c r="A121" s="19"/>
      <c r="B121" s="13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s="2" customFormat="1" ht="24.75" customHeight="1">
      <c r="A122" s="19"/>
      <c r="B122" s="13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s="2" customFormat="1" ht="24.75" customHeight="1">
      <c r="A123" s="19"/>
      <c r="B123" s="13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s="2" customFormat="1" ht="24.75" customHeight="1">
      <c r="A124" s="18"/>
      <c r="B124" s="11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s="2" customFormat="1" ht="24.75" customHeight="1">
      <c r="A125" s="19"/>
      <c r="B125" s="13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s="2" customFormat="1" ht="24.75" customHeight="1">
      <c r="A126" s="18"/>
      <c r="B126" s="11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s="2" customFormat="1" ht="24.75" customHeight="1">
      <c r="A127" s="19"/>
      <c r="B127" s="13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s="2" customFormat="1" ht="24.75" customHeight="1">
      <c r="A128" s="19"/>
      <c r="B128" s="13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s="2" customFormat="1" ht="24.75" customHeight="1">
      <c r="A129" s="19"/>
      <c r="B129" s="13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s="2" customFormat="1" ht="24.75" customHeight="1">
      <c r="A130" s="19"/>
      <c r="B130" s="13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s="2" customFormat="1" ht="24.75" customHeight="1">
      <c r="A131" s="18"/>
      <c r="B131" s="11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s="2" customFormat="1" ht="24.75" customHeight="1">
      <c r="A132" s="19"/>
      <c r="B132" s="13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s="2" customFormat="1" ht="24.75" customHeight="1">
      <c r="A133" s="19"/>
      <c r="B133" s="13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s="2" customFormat="1" ht="24.75" customHeight="1">
      <c r="A134" s="19"/>
      <c r="B134" s="13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s="2" customFormat="1" ht="24.75" customHeight="1">
      <c r="A135" s="19"/>
      <c r="B135" s="13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s="2" customFormat="1" ht="24.75" customHeight="1">
      <c r="A136" s="19"/>
      <c r="B136" s="13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s="2" customFormat="1" ht="24.75" customHeight="1">
      <c r="A137" s="19"/>
      <c r="B137" s="13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s="2" customFormat="1" ht="24.75" customHeight="1">
      <c r="A138" s="19"/>
      <c r="B138" s="13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s="2" customFormat="1" ht="24.75" customHeight="1">
      <c r="A139" s="19"/>
      <c r="B139" s="13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s="2" customFormat="1" ht="24.75" customHeight="1">
      <c r="A140" s="19"/>
      <c r="B140" s="13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s="2" customFormat="1" ht="24.75" customHeight="1">
      <c r="A141" s="18"/>
      <c r="B141" s="11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s="2" customFormat="1" ht="24.75" customHeight="1">
      <c r="A142" s="19"/>
      <c r="B142" s="13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s="2" customFormat="1" ht="24.75" customHeight="1">
      <c r="A143" s="19"/>
      <c r="B143" s="13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s="2" customFormat="1" ht="24.75" customHeight="1">
      <c r="A144" s="18"/>
      <c r="B144" s="11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s="2" customFormat="1" ht="24.75" customHeight="1">
      <c r="A145" s="19"/>
      <c r="B145" s="13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s="2" customFormat="1" ht="24.75" customHeight="1">
      <c r="A146" s="19"/>
      <c r="B146" s="13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s="2" customFormat="1" ht="24.75" customHeight="1">
      <c r="A147" s="19"/>
      <c r="B147" s="13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s="2" customFormat="1" ht="24.75" customHeight="1">
      <c r="A148" s="19"/>
      <c r="B148" s="13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3:11" ht="15.75">
      <c r="C149" s="15"/>
      <c r="D149" s="15"/>
      <c r="E149" s="15"/>
      <c r="F149" s="15"/>
      <c r="G149" s="15"/>
      <c r="H149" s="15"/>
      <c r="I149" s="15"/>
      <c r="J149" s="15"/>
      <c r="K149" s="15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N52"/>
  <sheetViews>
    <sheetView zoomScalePageLayoutView="0" workbookViewId="0" topLeftCell="A11">
      <selection activeCell="E35" sqref="E35"/>
    </sheetView>
  </sheetViews>
  <sheetFormatPr defaultColWidth="9.140625" defaultRowHeight="12.75"/>
  <cols>
    <col min="2" max="2" width="11.7109375" style="5" bestFit="1" customWidth="1"/>
    <col min="3" max="3" width="13.140625" style="5" customWidth="1"/>
    <col min="4" max="4" width="13.00390625" style="5" customWidth="1"/>
    <col min="5" max="5" width="13.7109375" style="5" customWidth="1"/>
    <col min="6" max="6" width="10.421875" style="5" customWidth="1"/>
    <col min="7" max="7" width="12.7109375" style="5" bestFit="1" customWidth="1"/>
    <col min="8" max="8" width="16.140625" style="1" customWidth="1"/>
    <col min="9" max="9" width="10.140625" style="1" bestFit="1" customWidth="1"/>
    <col min="10" max="10" width="11.00390625" style="1" customWidth="1"/>
    <col min="11" max="11" width="10.140625" style="0" bestFit="1" customWidth="1"/>
    <col min="14" max="14" width="14.421875" style="0" customWidth="1"/>
  </cols>
  <sheetData>
    <row r="6" spans="2:11" ht="12.75">
      <c r="B6" s="5">
        <v>50000</v>
      </c>
      <c r="C6" s="5">
        <v>57039</v>
      </c>
      <c r="D6" s="5">
        <v>42961</v>
      </c>
      <c r="E6" s="5">
        <v>0</v>
      </c>
      <c r="F6" s="5">
        <v>57400</v>
      </c>
      <c r="G6" s="5">
        <v>126000</v>
      </c>
      <c r="H6" s="1">
        <v>93200</v>
      </c>
      <c r="I6" s="1">
        <v>163400</v>
      </c>
      <c r="J6" s="1">
        <v>50000</v>
      </c>
      <c r="K6" s="1">
        <v>50000</v>
      </c>
    </row>
    <row r="7" spans="2:11" ht="12.75">
      <c r="B7" s="5">
        <v>42000</v>
      </c>
      <c r="C7" s="5">
        <v>45000</v>
      </c>
      <c r="D7" s="5">
        <v>45000</v>
      </c>
      <c r="E7" s="5">
        <v>53000</v>
      </c>
      <c r="F7" s="5">
        <v>30000</v>
      </c>
      <c r="G7" s="5">
        <v>148800</v>
      </c>
      <c r="H7" s="1">
        <v>50400</v>
      </c>
      <c r="I7" s="1">
        <v>50400</v>
      </c>
      <c r="J7" s="1">
        <v>80000</v>
      </c>
      <c r="K7" s="1">
        <v>80000</v>
      </c>
    </row>
    <row r="8" spans="2:11" ht="12.75">
      <c r="B8" s="5">
        <v>72800</v>
      </c>
      <c r="C8" s="5">
        <v>93736</v>
      </c>
      <c r="D8" s="5">
        <v>107439</v>
      </c>
      <c r="E8" s="5">
        <v>136025</v>
      </c>
      <c r="F8" s="5">
        <v>50400</v>
      </c>
      <c r="G8" s="5">
        <v>373000</v>
      </c>
      <c r="H8" s="1">
        <v>282000</v>
      </c>
      <c r="I8" s="1">
        <v>282000</v>
      </c>
      <c r="J8" s="1">
        <v>60000</v>
      </c>
      <c r="K8" s="1">
        <v>5000</v>
      </c>
    </row>
    <row r="9" spans="2:11" ht="12.75">
      <c r="B9" s="5">
        <v>160000</v>
      </c>
      <c r="C9" s="5">
        <v>146125</v>
      </c>
      <c r="D9" s="5">
        <v>211500</v>
      </c>
      <c r="E9" s="5">
        <v>172375</v>
      </c>
      <c r="F9" s="5">
        <v>273000</v>
      </c>
      <c r="G9" s="5">
        <v>8000</v>
      </c>
      <c r="H9" s="1">
        <v>9000</v>
      </c>
      <c r="J9" s="1">
        <v>10000</v>
      </c>
      <c r="K9" s="1">
        <v>10000</v>
      </c>
    </row>
    <row r="10" spans="2:8" ht="12.75">
      <c r="B10" s="5">
        <v>0</v>
      </c>
      <c r="C10" s="5">
        <v>90000</v>
      </c>
      <c r="D10" s="5">
        <v>0</v>
      </c>
      <c r="E10" s="5">
        <v>0</v>
      </c>
      <c r="F10" s="5">
        <v>8000</v>
      </c>
      <c r="G10" s="5">
        <v>25200</v>
      </c>
      <c r="H10" s="1">
        <v>4800</v>
      </c>
    </row>
    <row r="11" spans="2:5" ht="12.75">
      <c r="B11" s="5">
        <v>2500</v>
      </c>
      <c r="D11" s="5">
        <v>2500</v>
      </c>
      <c r="E11" s="5">
        <v>0</v>
      </c>
    </row>
    <row r="12" spans="2:12" ht="12.75">
      <c r="B12" s="5">
        <f>SUM(B6:B11)</f>
        <v>327300</v>
      </c>
      <c r="C12" s="5">
        <f aca="true" t="shared" si="0" ref="C12:L12">SUM(C6:C11)</f>
        <v>431900</v>
      </c>
      <c r="D12" s="5">
        <f t="shared" si="0"/>
        <v>409400</v>
      </c>
      <c r="E12" s="5">
        <f t="shared" si="0"/>
        <v>361400</v>
      </c>
      <c r="F12" s="5">
        <f t="shared" si="0"/>
        <v>418800</v>
      </c>
      <c r="G12" s="5">
        <f t="shared" si="0"/>
        <v>681000</v>
      </c>
      <c r="H12" s="5">
        <f t="shared" si="0"/>
        <v>439400</v>
      </c>
      <c r="I12" s="5">
        <f t="shared" si="0"/>
        <v>495800</v>
      </c>
      <c r="J12" s="5">
        <f t="shared" si="0"/>
        <v>200000</v>
      </c>
      <c r="K12" s="5">
        <f t="shared" si="0"/>
        <v>145000</v>
      </c>
      <c r="L12" s="5">
        <f t="shared" si="0"/>
        <v>0</v>
      </c>
    </row>
    <row r="16" spans="8:10" ht="12.75">
      <c r="H16" s="5"/>
      <c r="I16" s="5"/>
      <c r="J16" s="5"/>
    </row>
    <row r="17" spans="2:5" ht="12.75">
      <c r="B17" s="5">
        <v>2930000</v>
      </c>
      <c r="C17" s="5">
        <v>2960000</v>
      </c>
      <c r="D17" s="5">
        <v>2940000</v>
      </c>
      <c r="E17" s="5">
        <v>2820000</v>
      </c>
    </row>
    <row r="18" spans="2:5" ht="12.75">
      <c r="B18" s="5">
        <v>526000</v>
      </c>
      <c r="C18" s="5">
        <v>531000</v>
      </c>
      <c r="D18" s="5">
        <v>528000</v>
      </c>
      <c r="E18" s="5">
        <v>505000</v>
      </c>
    </row>
    <row r="19" spans="2:5" ht="12.75">
      <c r="B19" s="5">
        <v>70000</v>
      </c>
      <c r="C19" s="5">
        <v>80000</v>
      </c>
      <c r="D19" s="5">
        <v>250000</v>
      </c>
      <c r="E19" s="5">
        <v>250000</v>
      </c>
    </row>
    <row r="20" spans="2:5" ht="12.75">
      <c r="B20" s="5">
        <v>96000</v>
      </c>
      <c r="C20" s="5">
        <v>70000</v>
      </c>
      <c r="D20" s="5">
        <v>95000</v>
      </c>
      <c r="E20" s="5">
        <v>85000</v>
      </c>
    </row>
    <row r="21" spans="2:5" ht="12.75">
      <c r="B21" s="5">
        <v>327300</v>
      </c>
      <c r="C21" s="5">
        <v>96000</v>
      </c>
      <c r="D21" s="5">
        <v>99000</v>
      </c>
      <c r="E21" s="5">
        <v>99000</v>
      </c>
    </row>
    <row r="22" spans="2:5" ht="12.75">
      <c r="B22" s="5">
        <v>1500</v>
      </c>
      <c r="C22" s="5">
        <v>431900</v>
      </c>
      <c r="D22" s="5">
        <v>409400</v>
      </c>
      <c r="E22" s="5">
        <v>361400</v>
      </c>
    </row>
    <row r="23" spans="2:14" ht="12.75">
      <c r="B23" s="5">
        <v>418800</v>
      </c>
      <c r="C23" s="6">
        <v>2500</v>
      </c>
      <c r="D23" s="5">
        <v>3000</v>
      </c>
      <c r="E23" s="5">
        <v>3000</v>
      </c>
      <c r="N23" s="6"/>
    </row>
    <row r="24" spans="2:14" ht="12.75">
      <c r="B24" s="5">
        <v>10000</v>
      </c>
      <c r="C24" s="6">
        <v>681000</v>
      </c>
      <c r="D24" s="5">
        <v>439400</v>
      </c>
      <c r="E24" s="5">
        <v>495800</v>
      </c>
      <c r="N24" s="6"/>
    </row>
    <row r="25" spans="2:14" ht="12.75">
      <c r="B25" s="5">
        <v>70000</v>
      </c>
      <c r="C25" s="6">
        <v>10000</v>
      </c>
      <c r="D25" s="5">
        <v>0</v>
      </c>
      <c r="E25" s="5">
        <v>0</v>
      </c>
      <c r="N25" s="6"/>
    </row>
    <row r="26" spans="2:14" ht="12.75">
      <c r="B26" s="5">
        <v>200000</v>
      </c>
      <c r="C26" s="6">
        <v>63000</v>
      </c>
      <c r="D26" s="5">
        <v>70000</v>
      </c>
      <c r="E26" s="5">
        <v>30000</v>
      </c>
      <c r="K26" s="1"/>
      <c r="N26" s="6"/>
    </row>
    <row r="27" spans="2:14" ht="12.75">
      <c r="B27" s="5">
        <v>280000</v>
      </c>
      <c r="C27" s="6">
        <v>145000</v>
      </c>
      <c r="D27" s="5">
        <v>80000</v>
      </c>
      <c r="E27" s="5">
        <v>50000</v>
      </c>
      <c r="K27" s="1"/>
      <c r="N27" s="6"/>
    </row>
    <row r="28" spans="2:14" ht="12.75">
      <c r="B28" s="5">
        <v>13000</v>
      </c>
      <c r="C28" s="6">
        <v>280000</v>
      </c>
      <c r="D28" s="5">
        <v>240000</v>
      </c>
      <c r="E28" s="5">
        <v>200000</v>
      </c>
      <c r="N28" s="6"/>
    </row>
    <row r="29" spans="2:14" ht="12.75">
      <c r="B29" s="5">
        <f>SUM(B17:B28)</f>
        <v>4942600</v>
      </c>
      <c r="C29" s="6">
        <v>18000</v>
      </c>
      <c r="D29" s="5">
        <v>48000</v>
      </c>
      <c r="E29" s="5">
        <v>28000</v>
      </c>
      <c r="N29" s="6"/>
    </row>
    <row r="30" spans="3:14" ht="12.75">
      <c r="C30" s="6">
        <f>SUM(C17:C29)</f>
        <v>5368400</v>
      </c>
      <c r="D30" s="6">
        <f>SUM(D17:D29)</f>
        <v>5201800</v>
      </c>
      <c r="E30" s="6">
        <v>60000</v>
      </c>
      <c r="N30" s="6"/>
    </row>
    <row r="31" spans="3:14" ht="12.75">
      <c r="C31" s="6"/>
      <c r="E31" s="5">
        <f>SUM(E17:E30)</f>
        <v>4987200</v>
      </c>
      <c r="N31" s="6"/>
    </row>
    <row r="32" spans="3:14" ht="12.75">
      <c r="C32" s="6"/>
      <c r="N32" s="6"/>
    </row>
    <row r="33" spans="3:14" ht="12.75">
      <c r="C33" s="6"/>
      <c r="N33" s="6"/>
    </row>
    <row r="34" spans="3:14" ht="12.75">
      <c r="C34" s="6"/>
      <c r="K34" s="1"/>
      <c r="L34" s="1"/>
      <c r="M34" s="1"/>
      <c r="N34" s="6"/>
    </row>
    <row r="35" spans="3:14" ht="12.75">
      <c r="C35" s="6"/>
      <c r="E35" s="5">
        <f>SUM(E31+D30+C30+B29)</f>
        <v>20500000</v>
      </c>
      <c r="K35" s="1"/>
      <c r="L35" s="1"/>
      <c r="M35" s="1"/>
      <c r="N35" s="1"/>
    </row>
    <row r="36" spans="11:14" ht="12.75">
      <c r="K36" s="1"/>
      <c r="L36" s="1"/>
      <c r="M36" s="1"/>
      <c r="N36" s="1"/>
    </row>
    <row r="37" spans="11:14" ht="12.75">
      <c r="K37" s="1"/>
      <c r="L37" s="1"/>
      <c r="M37" s="1"/>
      <c r="N37" s="1"/>
    </row>
    <row r="38" spans="11:14" ht="12.75">
      <c r="K38" s="1"/>
      <c r="L38" s="1"/>
      <c r="M38" s="1"/>
      <c r="N38" s="1"/>
    </row>
    <row r="39" spans="11:14" ht="12.75">
      <c r="K39" s="1"/>
      <c r="L39" s="1"/>
      <c r="M39" s="1"/>
      <c r="N39" s="1"/>
    </row>
    <row r="40" spans="11:14" ht="12.75">
      <c r="K40" s="1"/>
      <c r="L40" s="1"/>
      <c r="M40" s="1"/>
      <c r="N40" s="1"/>
    </row>
    <row r="41" spans="11:14" ht="12.75">
      <c r="K41" s="1"/>
      <c r="L41" s="1"/>
      <c r="M41" s="1"/>
      <c r="N41" s="6"/>
    </row>
    <row r="42" spans="11:14" ht="12.75">
      <c r="K42" s="1"/>
      <c r="L42" s="1"/>
      <c r="M42" s="1"/>
      <c r="N42" s="6"/>
    </row>
    <row r="43" spans="11:14" ht="12.75">
      <c r="K43" s="1"/>
      <c r="L43" s="1"/>
      <c r="M43" s="1"/>
      <c r="N43" s="6"/>
    </row>
    <row r="44" ht="12.75">
      <c r="N44" s="6"/>
    </row>
    <row r="45" ht="12.75">
      <c r="N45" s="6"/>
    </row>
    <row r="46" ht="12.75">
      <c r="N46" s="6"/>
    </row>
    <row r="47" ht="12.75">
      <c r="N47" s="6"/>
    </row>
    <row r="48" ht="12.75">
      <c r="N48" s="6"/>
    </row>
    <row r="49" ht="12.75">
      <c r="N49" s="6"/>
    </row>
    <row r="50" ht="12.75">
      <c r="N50" s="6"/>
    </row>
    <row r="51" ht="12.75">
      <c r="N51" s="6"/>
    </row>
    <row r="52" ht="12.75">
      <c r="N52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2015-06-02T10:36:50Z</cp:lastPrinted>
  <dcterms:created xsi:type="dcterms:W3CDTF">2008-12-18T08:04:44Z</dcterms:created>
  <dcterms:modified xsi:type="dcterms:W3CDTF">2015-06-03T12:47:04Z</dcterms:modified>
  <cp:category/>
  <cp:version/>
  <cp:contentType/>
  <cp:contentStatus/>
</cp:coreProperties>
</file>