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<sst xmlns="http://schemas.openxmlformats.org/spreadsheetml/2006/main" count="93" uniqueCount="69">
  <si>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</si>
  <si>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</si>
  <si>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</si>
  <si>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</si>
  <si>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</si>
  <si>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</si>
  <si>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</si>
  <si>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</si>
  <si>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</si>
  <si>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</si>
  <si>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</si>
  <si>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</si>
  <si>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</si>
  <si>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</si>
  <si>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</si>
  <si>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</si>
  <si>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</si>
  <si>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</si>
  <si>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</si>
  <si>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</si>
  <si>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</si>
  <si>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</si>
  <si>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</si>
  <si>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</si>
  <si>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</si>
  <si>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</si>
  <si>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</si>
  <si>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</si>
  <si>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</si>
  <si>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</si>
  <si>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</si>
  <si>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</si>
  <si>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</si>
  <si>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</si>
  <si>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</si>
  <si>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</si>
  <si>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</si>
  <si>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</si>
  <si>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</si>
  <si>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</si>
  <si>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</si>
  <si>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</si>
  <si>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</si>
  <si>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</si>
  <si>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</si>
  <si>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</si>
  <si>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</si>
  <si>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</si>
  <si>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</si>
  <si>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</si>
  <si>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</si>
  <si>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</si>
  <si>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</si>
  <si>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</si>
  <si>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</si>
  <si>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</si>
  <si>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</si>
  <si>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 xml:space="preserve">Укупно за период од 01.01. до 31.12.2014.године 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</si>
  <si>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</si>
  <si>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</si>
  <si>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</si>
  <si>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</si>
  <si>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Набавка аутомобила</t>
  </si>
  <si>
    <t xml:space="preserve">Укупно за период од 01.01. до 31.03.2014.године </t>
  </si>
  <si>
    <t xml:space="preserve">Укупно за период од 01.04. до 30.06.2014.године </t>
  </si>
  <si>
    <t xml:space="preserve">Укупно за период од 01.07. до 30.09.2014.године </t>
  </si>
  <si>
    <t xml:space="preserve">Укупно за период од 01.10. до 31.12.2014.године </t>
  </si>
  <si>
    <t xml:space="preserve">ПЛАН РАСХОДА И ИЗДАТАКА  ПО КВАРТАЛИМА  ЗА ПЕРИОД ОД 01.01. ДО 31.12.2014.ГОДИНЕ-КЛАСИЧАН ДЕО </t>
  </si>
  <si>
    <t>Табела 4.1.2.1.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</si>
</sst>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4" fontId="10" fillId="32" borderId="11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4" fontId="10" fillId="0" borderId="29" xfId="0" applyNumberFormat="1" applyFont="1" applyBorder="1" applyAlignment="1">
      <alignment/>
    </xf>
    <xf numFmtId="0" fontId="10" fillId="32" borderId="14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3" borderId="3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10" fillId="32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32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center" wrapText="1"/>
    </xf>
    <xf numFmtId="4" fontId="9" fillId="34" borderId="31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32" borderId="30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5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2" borderId="3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4" fontId="10" fillId="34" borderId="31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1"/>
  <sheetViews>
    <sheetView tabSelected="1" view="pageBreakPreview" zoomScale="60" zoomScalePageLayoutView="0" workbookViewId="0" topLeftCell="A22">
      <selection activeCell="G47" sqref="G47"/>
    </sheetView>
  </sheetViews>
  <sheetFormatPr defaultColWidth="9.140625" defaultRowHeight="12.75"/>
  <cols>
    <col min="1" max="1" width="13.00390625" style="19" customWidth="1"/>
    <col min="2" max="2" width="47.140625" style="20" customWidth="1"/>
    <col min="3" max="3" width="20.8515625" style="19" customWidth="1"/>
    <col min="4" max="6" width="19.57421875" style="19" customWidth="1"/>
    <col min="7" max="7" width="20.00390625" style="19" customWidth="1"/>
    <col min="8" max="8" width="15.57421875" style="1" customWidth="1"/>
    <col min="9" max="9" width="22.421875" style="98" customWidth="1"/>
    <col min="10" max="10" width="27.7109375" style="1" customWidth="1"/>
    <col min="11" max="12" width="10.140625" style="0" bestFit="1" customWidth="1"/>
    <col min="13" max="13" width="9.28125" style="0" bestFit="1" customWidth="1"/>
  </cols>
  <sheetData>
    <row r="1" ht="20.25" customHeight="1"/>
    <row r="2" ht="20.25" customHeight="1">
      <c r="A2" s="74" t="s">
        <v>68</v>
      </c>
    </row>
    <row r="3" spans="1:10" s="79" customFormat="1" ht="36.75" customHeight="1">
      <c r="A3" s="76"/>
      <c r="B3" s="77" t="s">
        <v>67</v>
      </c>
      <c r="C3" s="76"/>
      <c r="D3" s="76"/>
      <c r="E3" s="76"/>
      <c r="F3" s="76"/>
      <c r="G3" s="76"/>
      <c r="H3" s="78"/>
      <c r="I3" s="99"/>
      <c r="J3" s="78"/>
    </row>
    <row r="4" ht="21.75" customHeight="1" thickBot="1"/>
    <row r="5" spans="1:10" s="4" customFormat="1" ht="99" customHeight="1" thickBot="1">
      <c r="A5" s="80" t="s">
        <v>55</v>
      </c>
      <c r="B5" s="81" t="s">
        <v>13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57</v>
      </c>
      <c r="H5" s="10"/>
      <c r="I5" s="98"/>
      <c r="J5" s="10"/>
    </row>
    <row r="6" spans="1:10" s="8" customFormat="1" ht="22.5" customHeight="1" thickBot="1">
      <c r="A6" s="63">
        <v>411100</v>
      </c>
      <c r="B6" s="64" t="s">
        <v>44</v>
      </c>
      <c r="C6" s="65">
        <v>2732742</v>
      </c>
      <c r="D6" s="65">
        <v>2902000</v>
      </c>
      <c r="E6" s="66">
        <v>3090000</v>
      </c>
      <c r="F6" s="66">
        <v>3196958</v>
      </c>
      <c r="G6" s="66">
        <f aca="true" t="shared" si="0" ref="G6:G16">SUM(C6+D6+E6+F6)</f>
        <v>11921700</v>
      </c>
      <c r="H6" s="12"/>
      <c r="I6" s="97">
        <f>SUM(C6+D6)</f>
        <v>5634742</v>
      </c>
      <c r="J6" s="7"/>
    </row>
    <row r="7" spans="1:10" s="8" customFormat="1" ht="30" customHeight="1" thickBot="1">
      <c r="A7" s="63">
        <v>412000</v>
      </c>
      <c r="B7" s="64" t="s">
        <v>0</v>
      </c>
      <c r="C7" s="65">
        <f>SUM(C8:C10)</f>
        <v>489163</v>
      </c>
      <c r="D7" s="65">
        <f>SUM(D8:D10)</f>
        <v>519458</v>
      </c>
      <c r="E7" s="65">
        <f>SUM(E8:E10)</f>
        <v>553110</v>
      </c>
      <c r="F7" s="65">
        <f>SUM(F8:F10)</f>
        <v>572254</v>
      </c>
      <c r="G7" s="66">
        <f t="shared" si="0"/>
        <v>2133985</v>
      </c>
      <c r="H7" s="12"/>
      <c r="I7" s="97">
        <f aca="true" t="shared" si="1" ref="I7:I53">SUM(C7+D7)</f>
        <v>1008621</v>
      </c>
      <c r="J7" s="7"/>
    </row>
    <row r="8" spans="1:10" s="8" customFormat="1" ht="30" customHeight="1" thickBot="1">
      <c r="A8" s="86">
        <v>412100</v>
      </c>
      <c r="B8" s="84" t="s">
        <v>58</v>
      </c>
      <c r="C8" s="87">
        <v>300602</v>
      </c>
      <c r="D8" s="87">
        <v>319220</v>
      </c>
      <c r="E8" s="96">
        <f>SUM(E6*11/100)</f>
        <v>339900</v>
      </c>
      <c r="F8" s="96">
        <v>351600</v>
      </c>
      <c r="G8" s="96">
        <f t="shared" si="0"/>
        <v>1311322</v>
      </c>
      <c r="H8" s="12"/>
      <c r="I8" s="97">
        <f t="shared" si="1"/>
        <v>619822</v>
      </c>
      <c r="J8" s="7"/>
    </row>
    <row r="9" spans="1:10" s="8" customFormat="1" ht="30" customHeight="1" thickBot="1">
      <c r="A9" s="86">
        <v>412200</v>
      </c>
      <c r="B9" s="84" t="s">
        <v>59</v>
      </c>
      <c r="C9" s="87">
        <v>168065</v>
      </c>
      <c r="D9" s="87">
        <v>178473</v>
      </c>
      <c r="E9" s="96">
        <f>SUM(E6*6.15/100)</f>
        <v>190035</v>
      </c>
      <c r="F9" s="96">
        <v>196674</v>
      </c>
      <c r="G9" s="96">
        <f t="shared" si="0"/>
        <v>733247</v>
      </c>
      <c r="H9" s="12"/>
      <c r="I9" s="97">
        <f t="shared" si="1"/>
        <v>346538</v>
      </c>
      <c r="J9" s="7"/>
    </row>
    <row r="10" spans="1:10" s="8" customFormat="1" ht="30" customHeight="1" thickBot="1">
      <c r="A10" s="86">
        <v>412300</v>
      </c>
      <c r="B10" s="84" t="s">
        <v>60</v>
      </c>
      <c r="C10" s="87">
        <v>20496</v>
      </c>
      <c r="D10" s="87">
        <v>21765</v>
      </c>
      <c r="E10" s="96">
        <f>SUM(E6*0.75/100)</f>
        <v>23175</v>
      </c>
      <c r="F10" s="96">
        <v>23980</v>
      </c>
      <c r="G10" s="96">
        <f t="shared" si="0"/>
        <v>89416</v>
      </c>
      <c r="H10" s="12"/>
      <c r="I10" s="97">
        <f t="shared" si="1"/>
        <v>42261</v>
      </c>
      <c r="J10" s="7"/>
    </row>
    <row r="11" spans="1:10" s="8" customFormat="1" ht="22.5" customHeight="1" thickBot="1">
      <c r="A11" s="63">
        <v>413000</v>
      </c>
      <c r="B11" s="64" t="s">
        <v>1</v>
      </c>
      <c r="C11" s="65">
        <f>SUM(C12)</f>
        <v>0</v>
      </c>
      <c r="D11" s="65">
        <v>0</v>
      </c>
      <c r="E11" s="65">
        <v>0</v>
      </c>
      <c r="F11" s="65">
        <f>SUM(F12)</f>
        <v>80000</v>
      </c>
      <c r="G11" s="66">
        <f t="shared" si="0"/>
        <v>80000</v>
      </c>
      <c r="H11" s="12"/>
      <c r="I11" s="97">
        <f t="shared" si="1"/>
        <v>0</v>
      </c>
      <c r="J11" s="7"/>
    </row>
    <row r="12" spans="1:10" s="8" customFormat="1" ht="22.5" customHeight="1" thickBot="1">
      <c r="A12" s="85">
        <v>413100</v>
      </c>
      <c r="B12" s="21" t="s">
        <v>45</v>
      </c>
      <c r="C12" s="22">
        <v>0</v>
      </c>
      <c r="D12" s="22">
        <v>0</v>
      </c>
      <c r="E12" s="67">
        <v>0</v>
      </c>
      <c r="F12" s="67">
        <v>80000</v>
      </c>
      <c r="G12" s="67">
        <f t="shared" si="0"/>
        <v>80000</v>
      </c>
      <c r="H12" s="12"/>
      <c r="I12" s="97">
        <f t="shared" si="1"/>
        <v>0</v>
      </c>
      <c r="J12" s="97"/>
    </row>
    <row r="13" spans="1:10" s="8" customFormat="1" ht="22.5" customHeight="1" thickBot="1">
      <c r="A13" s="63">
        <v>414000</v>
      </c>
      <c r="B13" s="64" t="s">
        <v>2</v>
      </c>
      <c r="C13" s="65">
        <f>SUM(C14:C14)</f>
        <v>253374</v>
      </c>
      <c r="D13" s="65">
        <f>SUM(D14:D14)</f>
        <v>105000</v>
      </c>
      <c r="E13" s="65">
        <f>SUM(E14:E14)</f>
        <v>105000</v>
      </c>
      <c r="F13" s="65">
        <f>SUM(F14:F14)</f>
        <v>136626</v>
      </c>
      <c r="G13" s="66">
        <f t="shared" si="0"/>
        <v>600000</v>
      </c>
      <c r="H13" s="12"/>
      <c r="I13" s="97">
        <f t="shared" si="1"/>
        <v>358374</v>
      </c>
      <c r="J13" s="97"/>
    </row>
    <row r="14" spans="1:10" s="8" customFormat="1" ht="22.5" customHeight="1" thickBot="1">
      <c r="A14" s="94">
        <v>414100</v>
      </c>
      <c r="B14" s="23" t="s">
        <v>46</v>
      </c>
      <c r="C14" s="24">
        <v>253374</v>
      </c>
      <c r="D14" s="24">
        <v>105000</v>
      </c>
      <c r="E14" s="25">
        <v>105000</v>
      </c>
      <c r="F14" s="25">
        <v>136626</v>
      </c>
      <c r="G14" s="25">
        <f t="shared" si="0"/>
        <v>600000</v>
      </c>
      <c r="H14" s="12"/>
      <c r="I14" s="97">
        <f t="shared" si="1"/>
        <v>358374</v>
      </c>
      <c r="J14" s="97"/>
    </row>
    <row r="15" spans="1:10" s="8" customFormat="1" ht="22.5" customHeight="1" thickBot="1">
      <c r="A15" s="68">
        <v>415000</v>
      </c>
      <c r="B15" s="69" t="s">
        <v>3</v>
      </c>
      <c r="C15" s="70">
        <f>SUM(C16)</f>
        <v>53753</v>
      </c>
      <c r="D15" s="70">
        <f>SUM(D16)</f>
        <v>72000</v>
      </c>
      <c r="E15" s="70">
        <f>SUM(E16)</f>
        <v>159247</v>
      </c>
      <c r="F15" s="70">
        <f>SUM(F16)</f>
        <v>145000</v>
      </c>
      <c r="G15" s="71">
        <f t="shared" si="0"/>
        <v>430000</v>
      </c>
      <c r="H15" s="12"/>
      <c r="I15" s="97">
        <f t="shared" si="1"/>
        <v>125753</v>
      </c>
      <c r="J15" s="97"/>
    </row>
    <row r="16" spans="1:10" ht="22.5" customHeight="1" thickBot="1">
      <c r="A16" s="26">
        <v>415100</v>
      </c>
      <c r="B16" s="27" t="s">
        <v>47</v>
      </c>
      <c r="C16" s="28">
        <v>53753</v>
      </c>
      <c r="D16" s="28">
        <v>72000</v>
      </c>
      <c r="E16" s="29">
        <v>159247</v>
      </c>
      <c r="F16" s="29">
        <v>145000</v>
      </c>
      <c r="G16" s="29">
        <f t="shared" si="0"/>
        <v>430000</v>
      </c>
      <c r="H16" s="7"/>
      <c r="I16" s="97">
        <f t="shared" si="1"/>
        <v>125753</v>
      </c>
      <c r="J16" s="98"/>
    </row>
    <row r="17" spans="1:10" s="8" customFormat="1" ht="29.25" customHeight="1" thickBot="1">
      <c r="A17" s="63">
        <v>416000</v>
      </c>
      <c r="B17" s="64" t="s">
        <v>4</v>
      </c>
      <c r="C17" s="65">
        <f>SUM(C18:C19)</f>
        <v>61729</v>
      </c>
      <c r="D17" s="65">
        <f>SUM(D18:D19)</f>
        <v>92600</v>
      </c>
      <c r="E17" s="65">
        <f>SUM(E18:E19)</f>
        <v>127671</v>
      </c>
      <c r="F17" s="65">
        <f>SUM(F18:F19)</f>
        <v>173000</v>
      </c>
      <c r="G17" s="65">
        <f>SUM(G18:G19)</f>
        <v>455000</v>
      </c>
      <c r="H17" s="7"/>
      <c r="I17" s="97">
        <f t="shared" si="1"/>
        <v>154329</v>
      </c>
      <c r="J17" s="97"/>
    </row>
    <row r="18" spans="1:10" ht="22.5" customHeight="1" thickBot="1">
      <c r="A18" s="30">
        <v>416100</v>
      </c>
      <c r="B18" s="31" t="s">
        <v>48</v>
      </c>
      <c r="C18" s="32">
        <v>0</v>
      </c>
      <c r="D18" s="32">
        <v>0</v>
      </c>
      <c r="E18" s="33">
        <v>0</v>
      </c>
      <c r="F18" s="33">
        <v>75000</v>
      </c>
      <c r="G18" s="33">
        <f>SUM(C18+D18+E18+F18)</f>
        <v>75000</v>
      </c>
      <c r="H18" s="6"/>
      <c r="I18" s="97">
        <f t="shared" si="1"/>
        <v>0</v>
      </c>
      <c r="J18" s="98"/>
    </row>
    <row r="19" spans="1:10" ht="42.75" customHeight="1" thickBot="1">
      <c r="A19" s="26">
        <v>416100</v>
      </c>
      <c r="B19" s="27" t="s">
        <v>49</v>
      </c>
      <c r="C19" s="28">
        <v>61729</v>
      </c>
      <c r="D19" s="28">
        <v>92600</v>
      </c>
      <c r="E19" s="29">
        <v>127671</v>
      </c>
      <c r="F19" s="29">
        <v>98000</v>
      </c>
      <c r="G19" s="33">
        <f>SUM(C19+D19+E19+F19)</f>
        <v>380000</v>
      </c>
      <c r="H19" s="6"/>
      <c r="I19" s="97">
        <f t="shared" si="1"/>
        <v>154329</v>
      </c>
      <c r="J19" s="98"/>
    </row>
    <row r="20" spans="1:10" s="8" customFormat="1" ht="22.5" customHeight="1" thickBot="1">
      <c r="A20" s="63">
        <v>421000</v>
      </c>
      <c r="B20" s="64" t="s">
        <v>5</v>
      </c>
      <c r="C20" s="65">
        <f>SUM(C21:C27)</f>
        <v>317787</v>
      </c>
      <c r="D20" s="65">
        <f>SUM(D21:D27)</f>
        <v>119800</v>
      </c>
      <c r="E20" s="65">
        <f>SUM(E21:E27)</f>
        <v>567929</v>
      </c>
      <c r="F20" s="65">
        <f>SUM(F21:F27)</f>
        <v>359484</v>
      </c>
      <c r="G20" s="65">
        <f>SUM(G21:G27)</f>
        <v>1365000</v>
      </c>
      <c r="H20" s="13"/>
      <c r="I20" s="97">
        <f t="shared" si="1"/>
        <v>437587</v>
      </c>
      <c r="J20" s="97"/>
    </row>
    <row r="21" spans="1:9" ht="22.5" customHeight="1">
      <c r="A21" s="34">
        <v>421100</v>
      </c>
      <c r="B21" s="35" t="s">
        <v>50</v>
      </c>
      <c r="C21" s="36">
        <v>35000</v>
      </c>
      <c r="D21" s="36">
        <v>0</v>
      </c>
      <c r="E21" s="37">
        <v>35000</v>
      </c>
      <c r="F21" s="37">
        <v>30000</v>
      </c>
      <c r="G21" s="37">
        <f>SUM(C21+D21+E21+F21)</f>
        <v>100000</v>
      </c>
      <c r="H21" s="6"/>
      <c r="I21" s="97">
        <f t="shared" si="1"/>
        <v>35000</v>
      </c>
    </row>
    <row r="22" spans="1:9" ht="22.5" customHeight="1">
      <c r="A22" s="38">
        <v>421200</v>
      </c>
      <c r="B22" s="39" t="s">
        <v>51</v>
      </c>
      <c r="C22" s="40">
        <v>44821</v>
      </c>
      <c r="D22" s="40">
        <v>24500</v>
      </c>
      <c r="E22" s="41">
        <v>41000</v>
      </c>
      <c r="F22" s="41">
        <v>39679</v>
      </c>
      <c r="G22" s="37">
        <f aca="true" t="shared" si="2" ref="G22:G27">SUM(C22+D22+E22+F22)</f>
        <v>150000</v>
      </c>
      <c r="H22" s="6"/>
      <c r="I22" s="97">
        <f t="shared" si="1"/>
        <v>69321</v>
      </c>
    </row>
    <row r="23" spans="1:9" ht="22.5" customHeight="1">
      <c r="A23" s="38">
        <v>421300</v>
      </c>
      <c r="B23" s="39" t="s">
        <v>52</v>
      </c>
      <c r="C23" s="40">
        <v>52337</v>
      </c>
      <c r="D23" s="40">
        <v>19800</v>
      </c>
      <c r="E23" s="41">
        <v>170000</v>
      </c>
      <c r="F23" s="41">
        <v>127863</v>
      </c>
      <c r="G23" s="37">
        <f t="shared" si="2"/>
        <v>370000</v>
      </c>
      <c r="H23" s="6"/>
      <c r="I23" s="97">
        <f t="shared" si="1"/>
        <v>72137</v>
      </c>
    </row>
    <row r="24" spans="1:9" ht="22.5" customHeight="1">
      <c r="A24" s="38">
        <v>421400</v>
      </c>
      <c r="B24" s="39" t="s">
        <v>53</v>
      </c>
      <c r="C24" s="40">
        <v>83058</v>
      </c>
      <c r="D24" s="40">
        <v>75000</v>
      </c>
      <c r="E24" s="41">
        <v>235000</v>
      </c>
      <c r="F24" s="41">
        <v>156942</v>
      </c>
      <c r="G24" s="37">
        <f t="shared" si="2"/>
        <v>550000</v>
      </c>
      <c r="H24" s="6"/>
      <c r="I24" s="97">
        <f t="shared" si="1"/>
        <v>158058</v>
      </c>
    </row>
    <row r="25" spans="1:9" ht="22.5" customHeight="1">
      <c r="A25" s="38">
        <v>421500</v>
      </c>
      <c r="B25" s="39" t="s">
        <v>61</v>
      </c>
      <c r="C25" s="40">
        <v>0</v>
      </c>
      <c r="D25" s="40">
        <v>0</v>
      </c>
      <c r="E25" s="41">
        <v>60000</v>
      </c>
      <c r="F25" s="41">
        <v>0</v>
      </c>
      <c r="G25" s="37">
        <f t="shared" si="2"/>
        <v>60000</v>
      </c>
      <c r="H25" s="6"/>
      <c r="I25" s="97">
        <f t="shared" si="1"/>
        <v>0</v>
      </c>
    </row>
    <row r="26" spans="1:9" ht="22.5" customHeight="1">
      <c r="A26" s="38">
        <v>421600</v>
      </c>
      <c r="B26" s="39" t="s">
        <v>14</v>
      </c>
      <c r="C26" s="40">
        <v>101071</v>
      </c>
      <c r="D26" s="40">
        <v>0</v>
      </c>
      <c r="E26" s="41">
        <v>13929</v>
      </c>
      <c r="F26" s="41">
        <v>0</v>
      </c>
      <c r="G26" s="37">
        <f t="shared" si="2"/>
        <v>115000</v>
      </c>
      <c r="H26" s="6"/>
      <c r="I26" s="97">
        <f t="shared" si="1"/>
        <v>101071</v>
      </c>
    </row>
    <row r="27" spans="1:9" ht="22.5" customHeight="1" thickBot="1">
      <c r="A27" s="42">
        <v>421900</v>
      </c>
      <c r="B27" s="43" t="s">
        <v>15</v>
      </c>
      <c r="C27" s="44">
        <v>1500</v>
      </c>
      <c r="D27" s="44">
        <v>500</v>
      </c>
      <c r="E27" s="45">
        <v>13000</v>
      </c>
      <c r="F27" s="45">
        <v>5000</v>
      </c>
      <c r="G27" s="37">
        <f t="shared" si="2"/>
        <v>20000</v>
      </c>
      <c r="H27" s="6"/>
      <c r="I27" s="97">
        <f t="shared" si="1"/>
        <v>2000</v>
      </c>
    </row>
    <row r="28" spans="1:10" s="8" customFormat="1" ht="22.5" customHeight="1" thickBot="1">
      <c r="A28" s="63">
        <v>422000</v>
      </c>
      <c r="B28" s="64" t="s">
        <v>6</v>
      </c>
      <c r="C28" s="66">
        <v>0</v>
      </c>
      <c r="D28" s="65">
        <v>0</v>
      </c>
      <c r="E28" s="66">
        <v>140000</v>
      </c>
      <c r="F28" s="66">
        <v>0</v>
      </c>
      <c r="G28" s="66">
        <v>140000</v>
      </c>
      <c r="H28" s="14"/>
      <c r="I28" s="97">
        <f t="shared" si="1"/>
        <v>0</v>
      </c>
      <c r="J28" s="7"/>
    </row>
    <row r="29" spans="1:10" s="8" customFormat="1" ht="22.5" customHeight="1" thickBot="1">
      <c r="A29" s="63">
        <v>423000</v>
      </c>
      <c r="B29" s="64" t="s">
        <v>7</v>
      </c>
      <c r="C29" s="65">
        <f>SUM(C30:C35)</f>
        <v>338109</v>
      </c>
      <c r="D29" s="65">
        <f>SUM(D30:D35)</f>
        <v>307700</v>
      </c>
      <c r="E29" s="65">
        <f>SUM(E30:E35)</f>
        <v>913751</v>
      </c>
      <c r="F29" s="65">
        <f>SUM(F30:F35)</f>
        <v>594755</v>
      </c>
      <c r="G29" s="65">
        <f>SUM(G30:G35)</f>
        <v>2154315</v>
      </c>
      <c r="H29" s="15"/>
      <c r="I29" s="97">
        <f t="shared" si="1"/>
        <v>645809</v>
      </c>
      <c r="J29" s="7"/>
    </row>
    <row r="30" spans="1:9" ht="22.5" customHeight="1" thickBot="1">
      <c r="A30" s="46">
        <v>423200</v>
      </c>
      <c r="B30" s="39" t="s">
        <v>16</v>
      </c>
      <c r="C30" s="40">
        <v>32000</v>
      </c>
      <c r="D30" s="40">
        <v>10000</v>
      </c>
      <c r="E30" s="40">
        <v>248600</v>
      </c>
      <c r="F30" s="40">
        <v>79400</v>
      </c>
      <c r="G30" s="87">
        <f aca="true" t="shared" si="3" ref="G30:G35">SUM(C30+D30+E30+F30)</f>
        <v>370000</v>
      </c>
      <c r="H30" s="6"/>
      <c r="I30" s="97">
        <f t="shared" si="1"/>
        <v>42000</v>
      </c>
    </row>
    <row r="31" spans="1:9" ht="30.75" customHeight="1" thickBot="1">
      <c r="A31" s="46">
        <v>423300</v>
      </c>
      <c r="B31" s="39" t="s">
        <v>17</v>
      </c>
      <c r="C31" s="40">
        <v>0</v>
      </c>
      <c r="D31" s="40">
        <v>0</v>
      </c>
      <c r="E31" s="40">
        <v>25000</v>
      </c>
      <c r="F31" s="40">
        <v>15000</v>
      </c>
      <c r="G31" s="87">
        <f t="shared" si="3"/>
        <v>40000</v>
      </c>
      <c r="H31" s="6"/>
      <c r="I31" s="97">
        <f t="shared" si="1"/>
        <v>0</v>
      </c>
    </row>
    <row r="32" spans="1:9" ht="22.5" customHeight="1" thickBot="1">
      <c r="A32" s="38">
        <v>423400</v>
      </c>
      <c r="B32" s="39" t="s">
        <v>18</v>
      </c>
      <c r="C32" s="40">
        <v>35976</v>
      </c>
      <c r="D32" s="40">
        <v>33600</v>
      </c>
      <c r="E32" s="40">
        <v>139200</v>
      </c>
      <c r="F32" s="40">
        <v>71224</v>
      </c>
      <c r="G32" s="87">
        <f t="shared" si="3"/>
        <v>280000</v>
      </c>
      <c r="H32" s="6"/>
      <c r="I32" s="97">
        <f t="shared" si="1"/>
        <v>69576</v>
      </c>
    </row>
    <row r="33" spans="1:9" ht="22.5" customHeight="1" thickBot="1">
      <c r="A33" s="38">
        <v>423500</v>
      </c>
      <c r="B33" s="39" t="s">
        <v>19</v>
      </c>
      <c r="C33" s="40">
        <v>190869</v>
      </c>
      <c r="D33" s="40">
        <v>240000</v>
      </c>
      <c r="E33" s="40">
        <v>420000</v>
      </c>
      <c r="F33" s="40">
        <v>379131</v>
      </c>
      <c r="G33" s="87">
        <f t="shared" si="3"/>
        <v>1230000</v>
      </c>
      <c r="H33" s="6"/>
      <c r="I33" s="97">
        <f t="shared" si="1"/>
        <v>430869</v>
      </c>
    </row>
    <row r="34" spans="1:9" ht="22.5" customHeight="1" thickBot="1">
      <c r="A34" s="38">
        <v>423700</v>
      </c>
      <c r="B34" s="39" t="s">
        <v>20</v>
      </c>
      <c r="C34" s="40">
        <v>9264</v>
      </c>
      <c r="D34" s="40">
        <v>5100</v>
      </c>
      <c r="E34" s="40">
        <v>45636</v>
      </c>
      <c r="F34" s="40">
        <v>40000</v>
      </c>
      <c r="G34" s="87">
        <f t="shared" si="3"/>
        <v>100000</v>
      </c>
      <c r="H34" s="6"/>
      <c r="I34" s="97">
        <f t="shared" si="1"/>
        <v>14364</v>
      </c>
    </row>
    <row r="35" spans="1:9" ht="22.5" customHeight="1" thickBot="1">
      <c r="A35" s="42">
        <v>423900</v>
      </c>
      <c r="B35" s="47" t="s">
        <v>21</v>
      </c>
      <c r="C35" s="48">
        <v>70000</v>
      </c>
      <c r="D35" s="48">
        <v>19000</v>
      </c>
      <c r="E35" s="48">
        <v>35315</v>
      </c>
      <c r="F35" s="48">
        <v>10000</v>
      </c>
      <c r="G35" s="87">
        <f t="shared" si="3"/>
        <v>134315</v>
      </c>
      <c r="H35" s="6"/>
      <c r="I35" s="97">
        <f t="shared" si="1"/>
        <v>89000</v>
      </c>
    </row>
    <row r="36" spans="1:10" s="8" customFormat="1" ht="22.5" customHeight="1" thickBot="1">
      <c r="A36" s="63">
        <v>424000</v>
      </c>
      <c r="B36" s="64" t="s">
        <v>8</v>
      </c>
      <c r="C36" s="65">
        <f>SUM(+C37)</f>
        <v>9781</v>
      </c>
      <c r="D36" s="65">
        <f>SUM(+D37)</f>
        <v>6500</v>
      </c>
      <c r="E36" s="65">
        <f>SUM(+E37)</f>
        <v>23719</v>
      </c>
      <c r="F36" s="65">
        <f>SUM(+F37)</f>
        <v>10000</v>
      </c>
      <c r="G36" s="66">
        <f>SUM(C36+D36+E36+F36)</f>
        <v>50000</v>
      </c>
      <c r="H36" s="15"/>
      <c r="I36" s="97">
        <f t="shared" si="1"/>
        <v>16281</v>
      </c>
      <c r="J36" s="7"/>
    </row>
    <row r="37" spans="1:10" s="4" customFormat="1" ht="22.5" customHeight="1" thickBot="1">
      <c r="A37" s="42">
        <v>424900</v>
      </c>
      <c r="B37" s="43" t="s">
        <v>22</v>
      </c>
      <c r="C37" s="44">
        <v>9781</v>
      </c>
      <c r="D37" s="44">
        <v>6500</v>
      </c>
      <c r="E37" s="45">
        <v>23719</v>
      </c>
      <c r="F37" s="45">
        <v>10000</v>
      </c>
      <c r="G37" s="96">
        <f>SUM(C37+D37+E37+F37)</f>
        <v>50000</v>
      </c>
      <c r="H37" s="5"/>
      <c r="I37" s="97">
        <f t="shared" si="1"/>
        <v>16281</v>
      </c>
      <c r="J37" s="10"/>
    </row>
    <row r="38" spans="1:10" s="8" customFormat="1" ht="22.5" customHeight="1" thickBot="1">
      <c r="A38" s="63">
        <v>425000</v>
      </c>
      <c r="B38" s="64" t="s">
        <v>9</v>
      </c>
      <c r="C38" s="65">
        <f>SUM(C39:C40)</f>
        <v>279089</v>
      </c>
      <c r="D38" s="65">
        <f>SUM(D39:D40)</f>
        <v>4400</v>
      </c>
      <c r="E38" s="65">
        <f>SUM(E39:E40)</f>
        <v>176511</v>
      </c>
      <c r="F38" s="65">
        <f>SUM(F39:F40)</f>
        <v>40000</v>
      </c>
      <c r="G38" s="65">
        <f>SUM(G39:G40)</f>
        <v>500000</v>
      </c>
      <c r="H38" s="15"/>
      <c r="I38" s="97">
        <f t="shared" si="1"/>
        <v>283489</v>
      </c>
      <c r="J38" s="7"/>
    </row>
    <row r="39" spans="1:10" s="18" customFormat="1" ht="33" customHeight="1" thickBot="1">
      <c r="A39" s="72">
        <v>425100</v>
      </c>
      <c r="B39" s="49" t="s">
        <v>54</v>
      </c>
      <c r="C39" s="73">
        <v>265889</v>
      </c>
      <c r="D39" s="73">
        <v>0</v>
      </c>
      <c r="E39" s="75">
        <v>44111</v>
      </c>
      <c r="F39" s="75">
        <v>0</v>
      </c>
      <c r="G39" s="96">
        <f aca="true" t="shared" si="4" ref="G39:G52">SUM(C39+D39+E39+F39)</f>
        <v>310000</v>
      </c>
      <c r="H39" s="17"/>
      <c r="I39" s="97">
        <f t="shared" si="1"/>
        <v>265889</v>
      </c>
      <c r="J39" s="89"/>
    </row>
    <row r="40" spans="1:9" ht="22.5" customHeight="1" thickBot="1">
      <c r="A40" s="42">
        <v>425200</v>
      </c>
      <c r="B40" s="43" t="s">
        <v>23</v>
      </c>
      <c r="C40" s="44">
        <v>13200</v>
      </c>
      <c r="D40" s="44">
        <v>4400</v>
      </c>
      <c r="E40" s="45">
        <v>132400</v>
      </c>
      <c r="F40" s="45">
        <v>40000</v>
      </c>
      <c r="G40" s="96">
        <f t="shared" si="4"/>
        <v>190000</v>
      </c>
      <c r="H40" s="9"/>
      <c r="I40" s="97">
        <f t="shared" si="1"/>
        <v>17600</v>
      </c>
    </row>
    <row r="41" spans="1:10" s="8" customFormat="1" ht="22.5" customHeight="1" thickBot="1">
      <c r="A41" s="63">
        <v>426000</v>
      </c>
      <c r="B41" s="64" t="s">
        <v>10</v>
      </c>
      <c r="C41" s="65">
        <f>SUM(C42:C46)</f>
        <v>112035</v>
      </c>
      <c r="D41" s="65">
        <f>SUM(D42:D46)</f>
        <v>96200</v>
      </c>
      <c r="E41" s="65">
        <f>SUM(E42:E46)</f>
        <v>352625</v>
      </c>
      <c r="F41" s="65">
        <f>SUM(F42:F46)</f>
        <v>359140</v>
      </c>
      <c r="G41" s="66">
        <f t="shared" si="4"/>
        <v>920000</v>
      </c>
      <c r="H41" s="15"/>
      <c r="I41" s="97">
        <f t="shared" si="1"/>
        <v>208235</v>
      </c>
      <c r="J41" s="7"/>
    </row>
    <row r="42" spans="1:9" ht="22.5" customHeight="1" thickBot="1">
      <c r="A42" s="34">
        <v>426100</v>
      </c>
      <c r="B42" s="35" t="s">
        <v>24</v>
      </c>
      <c r="C42" s="36">
        <v>0</v>
      </c>
      <c r="D42" s="36">
        <v>0</v>
      </c>
      <c r="E42" s="37">
        <v>100000</v>
      </c>
      <c r="F42" s="37">
        <v>20000</v>
      </c>
      <c r="G42" s="96">
        <f t="shared" si="4"/>
        <v>120000</v>
      </c>
      <c r="H42" s="9"/>
      <c r="I42" s="97">
        <f t="shared" si="1"/>
        <v>0</v>
      </c>
    </row>
    <row r="43" spans="1:9" ht="22.5" customHeight="1" thickBot="1">
      <c r="A43" s="38">
        <v>426300</v>
      </c>
      <c r="B43" s="39" t="s">
        <v>25</v>
      </c>
      <c r="C43" s="40">
        <v>0</v>
      </c>
      <c r="D43" s="40">
        <v>46200</v>
      </c>
      <c r="E43" s="41">
        <v>15500</v>
      </c>
      <c r="F43" s="41">
        <v>228300</v>
      </c>
      <c r="G43" s="96">
        <f t="shared" si="4"/>
        <v>290000</v>
      </c>
      <c r="H43" s="9"/>
      <c r="I43" s="97">
        <f t="shared" si="1"/>
        <v>46200</v>
      </c>
    </row>
    <row r="44" spans="1:9" ht="22.5" customHeight="1" thickBot="1">
      <c r="A44" s="38">
        <v>426400</v>
      </c>
      <c r="B44" s="39" t="s">
        <v>26</v>
      </c>
      <c r="C44" s="40">
        <v>67875</v>
      </c>
      <c r="D44" s="40">
        <v>50000</v>
      </c>
      <c r="E44" s="41">
        <v>182125</v>
      </c>
      <c r="F44" s="41">
        <v>100000</v>
      </c>
      <c r="G44" s="96">
        <f t="shared" si="4"/>
        <v>400000</v>
      </c>
      <c r="H44" s="9"/>
      <c r="I44" s="97">
        <f t="shared" si="1"/>
        <v>117875</v>
      </c>
    </row>
    <row r="45" spans="1:9" ht="22.5" customHeight="1" thickBot="1">
      <c r="A45" s="38">
        <v>426800</v>
      </c>
      <c r="B45" s="39" t="s">
        <v>28</v>
      </c>
      <c r="C45" s="40">
        <v>0</v>
      </c>
      <c r="D45" s="40">
        <v>0</v>
      </c>
      <c r="E45" s="41">
        <v>30000</v>
      </c>
      <c r="F45" s="41">
        <v>0</v>
      </c>
      <c r="G45" s="96">
        <f t="shared" si="4"/>
        <v>30000</v>
      </c>
      <c r="H45" s="9"/>
      <c r="I45" s="97">
        <f t="shared" si="1"/>
        <v>0</v>
      </c>
    </row>
    <row r="46" spans="1:9" ht="22.5" customHeight="1" thickBot="1">
      <c r="A46" s="42">
        <v>426900</v>
      </c>
      <c r="B46" s="43" t="s">
        <v>27</v>
      </c>
      <c r="C46" s="44">
        <v>44160</v>
      </c>
      <c r="D46" s="44">
        <v>0</v>
      </c>
      <c r="E46" s="45">
        <v>25000</v>
      </c>
      <c r="F46" s="45">
        <v>10840</v>
      </c>
      <c r="G46" s="96">
        <f t="shared" si="4"/>
        <v>80000</v>
      </c>
      <c r="H46" s="9"/>
      <c r="I46" s="97">
        <f t="shared" si="1"/>
        <v>44160</v>
      </c>
    </row>
    <row r="47" spans="1:10" s="8" customFormat="1" ht="22.5" customHeight="1" thickBot="1">
      <c r="A47" s="63">
        <v>482000</v>
      </c>
      <c r="B47" s="64" t="s">
        <v>11</v>
      </c>
      <c r="C47" s="65">
        <f>SUM(C48:C49)</f>
        <v>12230</v>
      </c>
      <c r="D47" s="65">
        <f>SUM(D48:D49)</f>
        <v>12000</v>
      </c>
      <c r="E47" s="65">
        <f>SUM(E48:E49)</f>
        <v>69885</v>
      </c>
      <c r="F47" s="65">
        <f>SUM(F48:F49)</f>
        <v>55885</v>
      </c>
      <c r="G47" s="66">
        <f t="shared" si="4"/>
        <v>150000</v>
      </c>
      <c r="H47" s="16"/>
      <c r="I47" s="97">
        <f t="shared" si="1"/>
        <v>24230</v>
      </c>
      <c r="J47" s="7"/>
    </row>
    <row r="48" spans="1:14" ht="22.5" customHeight="1">
      <c r="A48" s="34">
        <v>482100</v>
      </c>
      <c r="B48" s="35" t="s">
        <v>29</v>
      </c>
      <c r="C48" s="36">
        <v>0</v>
      </c>
      <c r="D48" s="36">
        <v>0</v>
      </c>
      <c r="E48" s="37">
        <v>25000</v>
      </c>
      <c r="F48" s="37">
        <v>25000</v>
      </c>
      <c r="G48" s="37">
        <f t="shared" si="4"/>
        <v>50000</v>
      </c>
      <c r="I48" s="97">
        <f t="shared" si="1"/>
        <v>0</v>
      </c>
      <c r="K48" s="1"/>
      <c r="L48" s="1"/>
      <c r="M48" s="1"/>
      <c r="N48" s="1"/>
    </row>
    <row r="49" spans="1:14" ht="22.5" customHeight="1" thickBot="1">
      <c r="A49" s="42">
        <v>482200</v>
      </c>
      <c r="B49" s="43" t="s">
        <v>30</v>
      </c>
      <c r="C49" s="44">
        <v>12230</v>
      </c>
      <c r="D49" s="44">
        <v>12000</v>
      </c>
      <c r="E49" s="45">
        <v>44885</v>
      </c>
      <c r="F49" s="45">
        <v>30885</v>
      </c>
      <c r="G49" s="45">
        <f t="shared" si="4"/>
        <v>100000</v>
      </c>
      <c r="I49" s="97">
        <f t="shared" si="1"/>
        <v>24230</v>
      </c>
      <c r="K49" s="1"/>
      <c r="L49" s="1"/>
      <c r="M49" s="1"/>
      <c r="N49" s="1"/>
    </row>
    <row r="50" spans="1:14" s="8" customFormat="1" ht="22.5" customHeight="1" thickBot="1">
      <c r="A50" s="63">
        <v>512000</v>
      </c>
      <c r="B50" s="64" t="s">
        <v>12</v>
      </c>
      <c r="C50" s="65">
        <f>SUM(C52+C51)</f>
        <v>26400</v>
      </c>
      <c r="D50" s="65">
        <f>SUM(D52+D51)</f>
        <v>0</v>
      </c>
      <c r="E50" s="65">
        <f>SUM(E52+E51)</f>
        <v>2073600</v>
      </c>
      <c r="F50" s="65">
        <f>SUM(F52+F51)</f>
        <v>0</v>
      </c>
      <c r="G50" s="66">
        <f t="shared" si="4"/>
        <v>2100000</v>
      </c>
      <c r="H50" s="12"/>
      <c r="I50" s="97">
        <f t="shared" si="1"/>
        <v>26400</v>
      </c>
      <c r="J50" s="7"/>
      <c r="K50" s="7"/>
      <c r="L50" s="7"/>
      <c r="M50" s="7"/>
      <c r="N50" s="7"/>
    </row>
    <row r="51" spans="1:14" s="90" customFormat="1" ht="22.5" customHeight="1" thickBot="1">
      <c r="A51" s="95">
        <v>512100</v>
      </c>
      <c r="B51" s="93" t="s">
        <v>62</v>
      </c>
      <c r="C51" s="91">
        <v>0</v>
      </c>
      <c r="D51" s="91">
        <v>0</v>
      </c>
      <c r="E51" s="92">
        <v>2000000</v>
      </c>
      <c r="F51" s="92">
        <v>0</v>
      </c>
      <c r="G51" s="83">
        <f t="shared" si="4"/>
        <v>2000000</v>
      </c>
      <c r="H51" s="88"/>
      <c r="I51" s="97">
        <f t="shared" si="1"/>
        <v>0</v>
      </c>
      <c r="J51" s="89"/>
      <c r="K51" s="89"/>
      <c r="L51" s="89"/>
      <c r="M51" s="89"/>
      <c r="N51" s="89"/>
    </row>
    <row r="52" spans="1:14" ht="22.5" customHeight="1" thickBot="1">
      <c r="A52" s="42">
        <v>512200</v>
      </c>
      <c r="B52" s="43" t="s">
        <v>31</v>
      </c>
      <c r="C52" s="44">
        <v>26400</v>
      </c>
      <c r="D52" s="44">
        <v>0</v>
      </c>
      <c r="E52" s="45">
        <v>73600</v>
      </c>
      <c r="F52" s="45">
        <v>0</v>
      </c>
      <c r="G52" s="83">
        <f t="shared" si="4"/>
        <v>100000</v>
      </c>
      <c r="I52" s="97">
        <f t="shared" si="1"/>
        <v>26400</v>
      </c>
      <c r="K52" s="1"/>
      <c r="L52" s="1"/>
      <c r="M52" s="1"/>
      <c r="N52" s="1"/>
    </row>
    <row r="53" spans="1:9" ht="24.75" customHeight="1" thickBot="1">
      <c r="A53" s="50"/>
      <c r="B53" s="51" t="s">
        <v>56</v>
      </c>
      <c r="C53" s="52">
        <f>SUM(C6+C7+C11+C13+C15+C17+C20+C28+C29+C36+C38+C41+C47+C50)</f>
        <v>4686192</v>
      </c>
      <c r="D53" s="52">
        <f>SUM(D6+D7+D11+D13+D15+D17+D20+D28+D29+D36+D38+D41+D47+D50)</f>
        <v>4237658</v>
      </c>
      <c r="E53" s="52">
        <f>SUM(E6+E7+E11+E13+E15+E17+E20+E28+E29+E36+E38+E41+E47+E50)</f>
        <v>8353048</v>
      </c>
      <c r="F53" s="52">
        <f>SUM(F6+F7+F11+F13+F15+F17+F20+F28+F29+F36+F38+F41+F47+F50)</f>
        <v>5723102</v>
      </c>
      <c r="G53" s="52">
        <f>SUM(G6+G7+G11+G13+G15+G17+G20+G28+G29+G36+G38+G41+G47+G50)</f>
        <v>23000000</v>
      </c>
      <c r="H53" s="11"/>
      <c r="I53" s="97">
        <f t="shared" si="1"/>
        <v>8923850</v>
      </c>
    </row>
    <row r="54" spans="1:10" s="2" customFormat="1" ht="24.75" customHeight="1">
      <c r="A54" s="53"/>
      <c r="B54" s="54"/>
      <c r="C54" s="55"/>
      <c r="D54" s="55"/>
      <c r="E54" s="55"/>
      <c r="F54" s="55"/>
      <c r="G54" s="55"/>
      <c r="H54" s="3"/>
      <c r="I54" s="100"/>
      <c r="J54" s="3"/>
    </row>
    <row r="55" spans="1:10" s="2" customFormat="1" ht="24.75" customHeight="1">
      <c r="A55" s="59"/>
      <c r="B55" s="60"/>
      <c r="C55" s="58"/>
      <c r="D55" s="58"/>
      <c r="E55" s="58"/>
      <c r="F55" s="58"/>
      <c r="G55" s="58"/>
      <c r="H55" s="3"/>
      <c r="I55" s="100"/>
      <c r="J55" s="3"/>
    </row>
    <row r="56" spans="1:10" s="2" customFormat="1" ht="24.75" customHeight="1">
      <c r="A56" s="59"/>
      <c r="B56" s="60"/>
      <c r="C56" s="58"/>
      <c r="D56" s="58"/>
      <c r="E56" s="58"/>
      <c r="F56" s="58"/>
      <c r="G56" s="58"/>
      <c r="H56" s="3"/>
      <c r="I56" s="100"/>
      <c r="J56" s="3"/>
    </row>
    <row r="57" spans="1:10" s="2" customFormat="1" ht="24.75" customHeight="1">
      <c r="A57" s="59"/>
      <c r="B57" s="60"/>
      <c r="C57" s="58"/>
      <c r="D57" s="58"/>
      <c r="E57" s="58"/>
      <c r="F57" s="58"/>
      <c r="G57" s="58"/>
      <c r="H57" s="3"/>
      <c r="I57" s="100"/>
      <c r="J57" s="3"/>
    </row>
    <row r="58" spans="1:10" s="2" customFormat="1" ht="24.75" customHeight="1">
      <c r="A58" s="59"/>
      <c r="B58" s="60"/>
      <c r="C58" s="58"/>
      <c r="D58" s="58"/>
      <c r="E58" s="58"/>
      <c r="F58" s="58"/>
      <c r="G58" s="58"/>
      <c r="H58" s="3"/>
      <c r="I58" s="100"/>
      <c r="J58" s="3"/>
    </row>
    <row r="59" spans="1:10" s="2" customFormat="1" ht="24.75" customHeight="1">
      <c r="A59" s="59"/>
      <c r="B59" s="60"/>
      <c r="C59" s="58"/>
      <c r="D59" s="58"/>
      <c r="E59" s="58"/>
      <c r="F59" s="58"/>
      <c r="G59" s="58"/>
      <c r="H59" s="3"/>
      <c r="I59" s="100"/>
      <c r="J59" s="3"/>
    </row>
    <row r="60" spans="1:7" ht="24.75" customHeight="1">
      <c r="A60" s="59"/>
      <c r="B60" s="60"/>
      <c r="C60" s="58"/>
      <c r="D60" s="58"/>
      <c r="E60" s="58"/>
      <c r="F60" s="58"/>
      <c r="G60" s="58"/>
    </row>
    <row r="61" spans="1:10" s="2" customFormat="1" ht="24.75" customHeight="1">
      <c r="A61" s="59"/>
      <c r="B61" s="60"/>
      <c r="C61" s="58"/>
      <c r="D61" s="58"/>
      <c r="E61" s="58"/>
      <c r="F61" s="58"/>
      <c r="G61" s="58"/>
      <c r="H61" s="3"/>
      <c r="I61" s="100"/>
      <c r="J61" s="3"/>
    </row>
    <row r="62" spans="1:10" s="2" customFormat="1" ht="24.75" customHeight="1">
      <c r="A62" s="59"/>
      <c r="B62" s="60"/>
      <c r="C62" s="58"/>
      <c r="D62" s="58"/>
      <c r="E62" s="58"/>
      <c r="F62" s="58"/>
      <c r="G62" s="58"/>
      <c r="H62" s="3"/>
      <c r="I62" s="100"/>
      <c r="J62" s="3"/>
    </row>
    <row r="63" spans="1:10" s="2" customFormat="1" ht="24.75" customHeight="1">
      <c r="A63" s="59"/>
      <c r="B63" s="60"/>
      <c r="C63" s="58"/>
      <c r="D63" s="58"/>
      <c r="E63" s="58"/>
      <c r="F63" s="58"/>
      <c r="G63" s="58"/>
      <c r="H63" s="3"/>
      <c r="I63" s="100"/>
      <c r="J63" s="3"/>
    </row>
    <row r="64" spans="1:10" s="2" customFormat="1" ht="24.75" customHeight="1">
      <c r="A64" s="59"/>
      <c r="B64" s="60"/>
      <c r="C64" s="58"/>
      <c r="D64" s="58"/>
      <c r="E64" s="58"/>
      <c r="F64" s="58"/>
      <c r="G64" s="58"/>
      <c r="H64" s="3"/>
      <c r="I64" s="100"/>
      <c r="J64" s="3"/>
    </row>
    <row r="65" spans="1:10" s="2" customFormat="1" ht="24.75" customHeight="1">
      <c r="A65" s="59"/>
      <c r="B65" s="60"/>
      <c r="C65" s="58"/>
      <c r="D65" s="58"/>
      <c r="E65" s="58"/>
      <c r="F65" s="58"/>
      <c r="G65" s="58"/>
      <c r="H65" s="3"/>
      <c r="I65" s="100"/>
      <c r="J65" s="3"/>
    </row>
    <row r="66" spans="1:10" s="2" customFormat="1" ht="24.75" customHeight="1">
      <c r="A66" s="61"/>
      <c r="B66" s="56"/>
      <c r="C66" s="57"/>
      <c r="D66" s="57"/>
      <c r="E66" s="57"/>
      <c r="F66" s="57"/>
      <c r="G66" s="57"/>
      <c r="H66" s="3"/>
      <c r="I66" s="100"/>
      <c r="J66" s="3"/>
    </row>
    <row r="67" spans="1:10" s="2" customFormat="1" ht="24.75" customHeight="1">
      <c r="A67" s="59"/>
      <c r="B67" s="60"/>
      <c r="C67" s="58"/>
      <c r="D67" s="58"/>
      <c r="E67" s="58"/>
      <c r="F67" s="58"/>
      <c r="G67" s="58"/>
      <c r="H67" s="3"/>
      <c r="I67" s="100"/>
      <c r="J67" s="3"/>
    </row>
    <row r="68" spans="1:10" s="2" customFormat="1" ht="24.75" customHeight="1">
      <c r="A68" s="61"/>
      <c r="B68" s="56"/>
      <c r="C68" s="57"/>
      <c r="D68" s="57"/>
      <c r="E68" s="57"/>
      <c r="F68" s="57"/>
      <c r="G68" s="57"/>
      <c r="H68" s="3"/>
      <c r="I68" s="100"/>
      <c r="J68" s="3"/>
    </row>
    <row r="69" spans="1:10" s="2" customFormat="1" ht="24.75" customHeight="1">
      <c r="A69" s="59"/>
      <c r="B69" s="60"/>
      <c r="C69" s="58"/>
      <c r="D69" s="58"/>
      <c r="E69" s="58"/>
      <c r="F69" s="58"/>
      <c r="G69" s="58"/>
      <c r="H69" s="3"/>
      <c r="I69" s="100"/>
      <c r="J69" s="3"/>
    </row>
    <row r="70" spans="1:10" s="2" customFormat="1" ht="24.75" customHeight="1">
      <c r="A70" s="59"/>
      <c r="B70" s="60"/>
      <c r="C70" s="58"/>
      <c r="D70" s="58"/>
      <c r="E70" s="58"/>
      <c r="F70" s="58"/>
      <c r="G70" s="58"/>
      <c r="H70" s="3"/>
      <c r="I70" s="100"/>
      <c r="J70" s="3"/>
    </row>
    <row r="71" spans="1:10" s="2" customFormat="1" ht="24.75" customHeight="1">
      <c r="A71" s="59"/>
      <c r="B71" s="60"/>
      <c r="C71" s="58"/>
      <c r="D71" s="58"/>
      <c r="E71" s="58"/>
      <c r="F71" s="58"/>
      <c r="G71" s="58"/>
      <c r="H71" s="3"/>
      <c r="I71" s="100"/>
      <c r="J71" s="3"/>
    </row>
    <row r="72" spans="1:10" s="2" customFormat="1" ht="24.75" customHeight="1">
      <c r="A72" s="59"/>
      <c r="B72" s="60"/>
      <c r="C72" s="58"/>
      <c r="D72" s="58"/>
      <c r="E72" s="58"/>
      <c r="F72" s="58"/>
      <c r="G72" s="58"/>
      <c r="H72" s="3"/>
      <c r="I72" s="100"/>
      <c r="J72" s="3"/>
    </row>
    <row r="73" spans="1:10" s="2" customFormat="1" ht="24.75" customHeight="1">
      <c r="A73" s="61"/>
      <c r="B73" s="56"/>
      <c r="C73" s="57"/>
      <c r="D73" s="57"/>
      <c r="E73" s="57"/>
      <c r="F73" s="57"/>
      <c r="G73" s="57"/>
      <c r="H73" s="3"/>
      <c r="I73" s="100"/>
      <c r="J73" s="3"/>
    </row>
    <row r="74" spans="1:10" s="2" customFormat="1" ht="24.75" customHeight="1">
      <c r="A74" s="59"/>
      <c r="B74" s="60"/>
      <c r="C74" s="58"/>
      <c r="D74" s="58"/>
      <c r="E74" s="58"/>
      <c r="F74" s="58"/>
      <c r="G74" s="58"/>
      <c r="H74" s="3"/>
      <c r="I74" s="100"/>
      <c r="J74" s="3"/>
    </row>
    <row r="75" spans="1:10" s="2" customFormat="1" ht="24.75" customHeight="1">
      <c r="A75" s="59"/>
      <c r="B75" s="60"/>
      <c r="C75" s="58"/>
      <c r="D75" s="58"/>
      <c r="E75" s="58"/>
      <c r="F75" s="58"/>
      <c r="G75" s="58"/>
      <c r="H75" s="3"/>
      <c r="I75" s="100"/>
      <c r="J75" s="3"/>
    </row>
    <row r="76" spans="1:10" s="2" customFormat="1" ht="24.75" customHeight="1">
      <c r="A76" s="59"/>
      <c r="B76" s="60"/>
      <c r="C76" s="58"/>
      <c r="D76" s="58"/>
      <c r="E76" s="58"/>
      <c r="F76" s="58"/>
      <c r="G76" s="58"/>
      <c r="H76" s="3"/>
      <c r="I76" s="100"/>
      <c r="J76" s="3"/>
    </row>
    <row r="77" spans="1:10" s="2" customFormat="1" ht="24.75" customHeight="1">
      <c r="A77" s="59"/>
      <c r="B77" s="60"/>
      <c r="C77" s="58"/>
      <c r="D77" s="58"/>
      <c r="E77" s="58"/>
      <c r="F77" s="58"/>
      <c r="G77" s="58"/>
      <c r="H77" s="3"/>
      <c r="I77" s="100"/>
      <c r="J77" s="3"/>
    </row>
    <row r="78" spans="1:10" s="2" customFormat="1" ht="24.75" customHeight="1">
      <c r="A78" s="59"/>
      <c r="B78" s="60"/>
      <c r="C78" s="58"/>
      <c r="D78" s="58"/>
      <c r="E78" s="58"/>
      <c r="F78" s="58"/>
      <c r="G78" s="58"/>
      <c r="H78" s="3"/>
      <c r="I78" s="100"/>
      <c r="J78" s="3"/>
    </row>
    <row r="79" spans="1:10" s="2" customFormat="1" ht="24.75" customHeight="1">
      <c r="A79" s="59"/>
      <c r="B79" s="60"/>
      <c r="C79" s="58"/>
      <c r="D79" s="58"/>
      <c r="E79" s="58"/>
      <c r="F79" s="58"/>
      <c r="G79" s="58"/>
      <c r="H79" s="3"/>
      <c r="I79" s="100"/>
      <c r="J79" s="3"/>
    </row>
    <row r="80" spans="1:10" s="2" customFormat="1" ht="24.75" customHeight="1">
      <c r="A80" s="59"/>
      <c r="B80" s="60"/>
      <c r="C80" s="58"/>
      <c r="D80" s="58"/>
      <c r="E80" s="58"/>
      <c r="F80" s="58"/>
      <c r="G80" s="58"/>
      <c r="H80" s="3"/>
      <c r="I80" s="100"/>
      <c r="J80" s="3"/>
    </row>
    <row r="81" spans="1:10" s="2" customFormat="1" ht="24.75" customHeight="1">
      <c r="A81" s="59"/>
      <c r="B81" s="60"/>
      <c r="C81" s="58"/>
      <c r="D81" s="58"/>
      <c r="E81" s="58"/>
      <c r="F81" s="58"/>
      <c r="G81" s="58"/>
      <c r="H81" s="3"/>
      <c r="I81" s="100"/>
      <c r="J81" s="3"/>
    </row>
    <row r="82" spans="1:10" s="2" customFormat="1" ht="24.75" customHeight="1">
      <c r="A82" s="59"/>
      <c r="B82" s="60"/>
      <c r="C82" s="58"/>
      <c r="D82" s="58"/>
      <c r="E82" s="58"/>
      <c r="F82" s="58"/>
      <c r="G82" s="58"/>
      <c r="H82" s="3"/>
      <c r="I82" s="100"/>
      <c r="J82" s="3"/>
    </row>
    <row r="83" spans="1:10" s="2" customFormat="1" ht="24.75" customHeight="1">
      <c r="A83" s="61"/>
      <c r="B83" s="56"/>
      <c r="C83" s="57"/>
      <c r="D83" s="57"/>
      <c r="E83" s="57"/>
      <c r="F83" s="57"/>
      <c r="G83" s="57"/>
      <c r="H83" s="3"/>
      <c r="I83" s="100"/>
      <c r="J83" s="3"/>
    </row>
    <row r="84" spans="1:10" s="2" customFormat="1" ht="24.75" customHeight="1">
      <c r="A84" s="59"/>
      <c r="B84" s="60"/>
      <c r="C84" s="58"/>
      <c r="D84" s="58"/>
      <c r="E84" s="58"/>
      <c r="F84" s="58"/>
      <c r="G84" s="58"/>
      <c r="H84" s="3"/>
      <c r="I84" s="100"/>
      <c r="J84" s="3"/>
    </row>
    <row r="85" spans="1:10" s="2" customFormat="1" ht="24.75" customHeight="1">
      <c r="A85" s="59"/>
      <c r="B85" s="60"/>
      <c r="C85" s="58"/>
      <c r="D85" s="58"/>
      <c r="E85" s="58"/>
      <c r="F85" s="58"/>
      <c r="G85" s="58"/>
      <c r="H85" s="3"/>
      <c r="I85" s="100"/>
      <c r="J85" s="3"/>
    </row>
    <row r="86" spans="1:10" s="2" customFormat="1" ht="24.75" customHeight="1">
      <c r="A86" s="61"/>
      <c r="B86" s="56"/>
      <c r="C86" s="57"/>
      <c r="D86" s="57"/>
      <c r="E86" s="57"/>
      <c r="F86" s="57"/>
      <c r="G86" s="57"/>
      <c r="H86" s="3"/>
      <c r="I86" s="100"/>
      <c r="J86" s="3"/>
    </row>
    <row r="87" spans="1:10" s="2" customFormat="1" ht="24.75" customHeight="1">
      <c r="A87" s="59"/>
      <c r="B87" s="60"/>
      <c r="C87" s="58"/>
      <c r="D87" s="58"/>
      <c r="E87" s="58"/>
      <c r="F87" s="58"/>
      <c r="G87" s="58"/>
      <c r="H87" s="3"/>
      <c r="I87" s="100"/>
      <c r="J87" s="3"/>
    </row>
    <row r="88" spans="1:10" s="2" customFormat="1" ht="24.75" customHeight="1">
      <c r="A88" s="59"/>
      <c r="B88" s="60"/>
      <c r="C88" s="58"/>
      <c r="D88" s="58"/>
      <c r="E88" s="58"/>
      <c r="F88" s="58"/>
      <c r="G88" s="58"/>
      <c r="H88" s="3"/>
      <c r="I88" s="100"/>
      <c r="J88" s="3"/>
    </row>
    <row r="89" spans="1:10" s="2" customFormat="1" ht="24.75" customHeight="1">
      <c r="A89" s="59"/>
      <c r="B89" s="60"/>
      <c r="C89" s="58"/>
      <c r="D89" s="58"/>
      <c r="E89" s="58"/>
      <c r="F89" s="58"/>
      <c r="G89" s="58"/>
      <c r="H89" s="3"/>
      <c r="I89" s="100"/>
      <c r="J89" s="3"/>
    </row>
    <row r="90" spans="1:10" s="2" customFormat="1" ht="24.75" customHeight="1">
      <c r="A90" s="59"/>
      <c r="B90" s="60"/>
      <c r="C90" s="58"/>
      <c r="D90" s="58"/>
      <c r="E90" s="58"/>
      <c r="F90" s="58"/>
      <c r="G90" s="58"/>
      <c r="H90" s="3"/>
      <c r="I90" s="100"/>
      <c r="J90" s="3"/>
    </row>
    <row r="91" spans="3:7" ht="15">
      <c r="C91" s="62"/>
      <c r="D91" s="62"/>
      <c r="E91" s="62"/>
      <c r="F91" s="62"/>
      <c r="G91" s="62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35"/>
  <sheetViews>
    <sheetView zoomScalePageLayoutView="0" workbookViewId="0" topLeftCell="A124">
      <selection activeCell="C135" sqref="C135:D135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32</v>
      </c>
      <c r="C4" s="10">
        <v>950021</v>
      </c>
      <c r="E4" s="10">
        <f>SUM(C4:D4)</f>
        <v>950021</v>
      </c>
    </row>
    <row r="5" spans="2:5" ht="12.75">
      <c r="B5" s="10" t="s">
        <v>33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34</v>
      </c>
      <c r="C6" s="10">
        <v>950021</v>
      </c>
      <c r="E6" s="10">
        <f t="shared" si="0"/>
        <v>950021</v>
      </c>
    </row>
    <row r="7" spans="2:5" ht="12.75">
      <c r="B7" s="10" t="s">
        <v>35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36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37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38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39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40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43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41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42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32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33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34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35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36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37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38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39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40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43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41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42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32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33</v>
      </c>
      <c r="K40" s="1">
        <f>SUM(K37+K39)</f>
        <v>984900</v>
      </c>
      <c r="L40" s="1"/>
      <c r="M40" s="1"/>
      <c r="N40" s="1"/>
    </row>
    <row r="41" spans="2:14" ht="12.75">
      <c r="B41" s="10" t="s">
        <v>34</v>
      </c>
      <c r="K41" s="1">
        <v>1</v>
      </c>
      <c r="L41" s="1"/>
      <c r="M41" s="1"/>
      <c r="N41" s="11">
        <v>980000</v>
      </c>
    </row>
    <row r="42" spans="2:14" ht="12.75">
      <c r="B42" s="10" t="s">
        <v>35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36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37</v>
      </c>
      <c r="N44" s="11">
        <v>985000</v>
      </c>
    </row>
    <row r="45" spans="2:14" ht="12.75">
      <c r="B45" s="10" t="s">
        <v>38</v>
      </c>
      <c r="C45" s="10">
        <v>50000</v>
      </c>
      <c r="N45" s="11">
        <v>985000</v>
      </c>
    </row>
    <row r="46" spans="2:14" ht="12.75">
      <c r="B46" s="10" t="s">
        <v>39</v>
      </c>
      <c r="C46" s="10">
        <v>50000</v>
      </c>
      <c r="N46" s="11">
        <v>985000</v>
      </c>
    </row>
    <row r="47" spans="2:14" ht="12.75">
      <c r="B47" s="10" t="s">
        <v>40</v>
      </c>
      <c r="N47" s="11">
        <v>985000</v>
      </c>
    </row>
    <row r="48" spans="2:14" ht="12.75">
      <c r="B48" s="10" t="s">
        <v>43</v>
      </c>
      <c r="C48" s="10">
        <v>50000</v>
      </c>
      <c r="N48" s="11">
        <v>985000</v>
      </c>
    </row>
    <row r="49" spans="2:14" ht="12.75">
      <c r="B49" s="10" t="s">
        <v>41</v>
      </c>
      <c r="N49" s="11">
        <v>985000</v>
      </c>
    </row>
    <row r="50" spans="2:14" ht="12.75">
      <c r="B50" s="10" t="s">
        <v>42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2014-08-01T07:49:04Z</cp:lastPrinted>
  <dcterms:created xsi:type="dcterms:W3CDTF">2008-12-18T08:04:44Z</dcterms:created>
  <dcterms:modified xsi:type="dcterms:W3CDTF">2014-08-01T07:49:07Z</dcterms:modified>
  <cp:category/>
  <cp:version/>
  <cp:contentType/>
  <cp:contentStatus/>
</cp:coreProperties>
</file>